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BuÇalışmaKitabı"/>
  <bookViews>
    <workbookView xWindow="-120" yWindow="-120" windowWidth="23256" windowHeight="13176" activeTab="3"/>
  </bookViews>
  <sheets>
    <sheet name="YOLLUK BİLGİ GİRİŞİ" sheetId="1" r:id="rId1"/>
    <sheet name="YOLLUK BİLDİRİMİ" sheetId="2" r:id="rId2"/>
    <sheet name="PERSONEL NAKİL BİLDİRİMİ" sheetId="3" r:id="rId3"/>
    <sheet name="EMEKLİ YOLLUĞU ÖDEMESİ" sheetId="4" r:id="rId4"/>
  </sheets>
  <functionGroups/>
  <definedNames>
    <definedName name="_xlnm.Print_Area" localSheetId="3">'EMEKLİ YOLLUĞU ÖDEMESİ'!$B$2:$M$23</definedName>
    <definedName name="_xlnm.Print_Area" localSheetId="2">'PERSONEL NAKİL BİLDİRİMİ'!$B$2:$V$36</definedName>
    <definedName name="_xlnm.Print_Area" localSheetId="1">'YOLLUK BİLDİRİMİ'!$B$2:$S$29</definedName>
  </definedNames>
  <calcPr calcId="125725"/>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3" i="4"/>
  <c r="I8" l="1"/>
  <c r="I13" s="1"/>
  <c r="L5"/>
  <c r="C15"/>
  <c r="K8" l="1"/>
  <c r="H24" i="2"/>
  <c r="H23"/>
  <c r="B11"/>
  <c r="P6"/>
  <c r="N4"/>
  <c r="L8" i="4" l="1"/>
  <c r="L13" s="1"/>
  <c r="K13"/>
  <c r="C11" i="2"/>
  <c r="C13"/>
  <c r="C14"/>
  <c r="I14" s="1"/>
  <c r="C15"/>
  <c r="I15" s="1"/>
  <c r="C12"/>
  <c r="I12" s="1"/>
  <c r="M8" i="4" l="1"/>
  <c r="M13" s="1"/>
  <c r="I11" i="2"/>
  <c r="L11"/>
  <c r="J11"/>
  <c r="F11"/>
  <c r="J15"/>
  <c r="J14"/>
  <c r="J13"/>
  <c r="F15"/>
  <c r="J12"/>
  <c r="F14"/>
  <c r="I13"/>
  <c r="E11"/>
  <c r="E15"/>
  <c r="E12"/>
  <c r="E14"/>
  <c r="E13"/>
  <c r="F12"/>
  <c r="F13"/>
  <c r="C6"/>
  <c r="K11" s="1"/>
  <c r="M11" l="1"/>
  <c r="M16" s="1"/>
  <c r="J16"/>
  <c r="G12"/>
  <c r="H12" s="1"/>
  <c r="K15"/>
  <c r="K12"/>
  <c r="K13"/>
  <c r="K14"/>
  <c r="G14"/>
  <c r="H14" s="1"/>
  <c r="G13"/>
  <c r="H13" s="1"/>
  <c r="G15"/>
  <c r="H15" s="1"/>
  <c r="G11"/>
  <c r="H11" s="1"/>
  <c r="D5"/>
  <c r="C5"/>
  <c r="C4"/>
  <c r="C3"/>
  <c r="C2"/>
  <c r="K16" l="1"/>
  <c r="O15"/>
  <c r="O11"/>
  <c r="H16"/>
  <c r="O13"/>
  <c r="O14"/>
  <c r="O12"/>
  <c r="O16" l="1"/>
  <c r="C18"/>
  <c r="O18" l="1"/>
  <c r="O19" s="1"/>
</calcChain>
</file>

<file path=xl/sharedStrings.xml><?xml version="1.0" encoding="utf-8"?>
<sst xmlns="http://schemas.openxmlformats.org/spreadsheetml/2006/main" count="185" uniqueCount="159">
  <si>
    <t>Okulun Adı</t>
  </si>
  <si>
    <t>Bütçe Yılı</t>
  </si>
  <si>
    <t>Adı Soyadı</t>
  </si>
  <si>
    <t>TC Kimlik No</t>
  </si>
  <si>
    <t>Ünvanı</t>
  </si>
  <si>
    <t>Aylık Derece ve Kademesi/ Ek Göstergesi</t>
  </si>
  <si>
    <t>Gündeliği</t>
  </si>
  <si>
    <t>Güzergah</t>
  </si>
  <si>
    <t>Taşıt Ücreti</t>
  </si>
  <si>
    <t>Yetkili Amir Adı Soyadı</t>
  </si>
  <si>
    <t>Yetkili Amir Ünvanı</t>
  </si>
  <si>
    <t>1. Yakını</t>
  </si>
  <si>
    <t>2. Yakını</t>
  </si>
  <si>
    <t>3. Yakını</t>
  </si>
  <si>
    <t>4. Yakını</t>
  </si>
  <si>
    <t>1 - 4 DERECE ARASI</t>
  </si>
  <si>
    <t>5 - 15 DERECE  ARASI</t>
  </si>
  <si>
    <t>EŞ DURUMUNDAN MI GİDİYOR ? (EVET / HAYIR)</t>
  </si>
  <si>
    <t>Yakının Adı</t>
  </si>
  <si>
    <t>Yakınlık Durumu</t>
  </si>
  <si>
    <t>Ali VELİ</t>
  </si>
  <si>
    <t>Öğretmen</t>
  </si>
  <si>
    <t>TEKİRDAĞ/Çorlu</t>
  </si>
  <si>
    <t>ANKARA/Çankaya</t>
  </si>
  <si>
    <t>Mesafe KM.</t>
  </si>
  <si>
    <t>Okul Müdürü</t>
  </si>
  <si>
    <t>AÇIKLAMALAR</t>
  </si>
  <si>
    <t>EŞİ</t>
  </si>
  <si>
    <t>OĞLU</t>
  </si>
  <si>
    <t>KIZI</t>
  </si>
  <si>
    <t>EEEEEEE</t>
  </si>
  <si>
    <t>Aylık Kadro Derecesi 
Ek Göstergesi</t>
  </si>
  <si>
    <t>ADI SOYADI</t>
  </si>
  <si>
    <t>Akrabalık Derecesi</t>
  </si>
  <si>
    <t>GÜNDELİKLERİ</t>
  </si>
  <si>
    <t>Gün Sayısı</t>
  </si>
  <si>
    <t>Yevmiye</t>
  </si>
  <si>
    <t>Tutarı</t>
  </si>
  <si>
    <t>( 1 )</t>
  </si>
  <si>
    <t>( 2 )</t>
  </si>
  <si>
    <t>Sabit Unsur</t>
  </si>
  <si>
    <t>( 3 )</t>
  </si>
  <si>
    <t>Değişken Unsur</t>
  </si>
  <si>
    <t>( 4 )</t>
  </si>
  <si>
    <t>Mesafe
KM</t>
  </si>
  <si>
    <t>YER DEĞİŞTİRME GİDERİ</t>
  </si>
  <si>
    <t>TAŞIT GİDERİ</t>
  </si>
  <si>
    <t>Çeşidi</t>
  </si>
  <si>
    <t>( 1 + 2 + 3 + 4 )</t>
  </si>
  <si>
    <t>G E N E L     T O P L A M   (TL)</t>
  </si>
  <si>
    <t>TOPLAM
(TL)</t>
  </si>
  <si>
    <t>Damga Vergisi</t>
  </si>
  <si>
    <t>Net Ödenecek</t>
  </si>
  <si>
    <t>(*) Bu kısım bildirim sahibinin atama işleminden bilgisi 
olan amir tarafından imzalanacaktır.</t>
  </si>
  <si>
    <t>M.Y.H.B.Y. Örnek No: 28</t>
  </si>
  <si>
    <t>Bildirim Sahibi</t>
  </si>
  <si>
    <t>(İsim ve İmza)</t>
  </si>
  <si>
    <t>Birim Yetkilisi (*)</t>
  </si>
  <si>
    <t>Adı Soyadı :</t>
  </si>
  <si>
    <t>Ünvanı :</t>
  </si>
  <si>
    <t>İmzası :</t>
  </si>
  <si>
    <t>YURTİÇİ SÜREKLİ GÖREV YOLLUĞU BİLDİRİMİ</t>
  </si>
  <si>
    <t>Nereden Nereye Gidildiği</t>
  </si>
  <si>
    <t>AİLE FERTLERİ</t>
  </si>
  <si>
    <t>YASAL DAYANAKLAR   (6245 Sayılı Harcırah Kanunu)</t>
  </si>
  <si>
    <t>AÇIKLAYICI NOTLAR</t>
  </si>
  <si>
    <t xml:space="preserve"> - Yevmiye Kişinin kendisi, varsa eşi ve çocukları için 1 günlük olarak verilir. 
 - Taşıt ücreti kendisi, varsa eşi ve çocukları için verilir.
 - Sabit Unsur Kişinin Kendisi için Yevmiyenin 20 katı, eşi ve çoçuğu için 10 katıdır. (Eş ve çocuklar için en fazla 40 katıdır)
 - Değişken unsurun formülü : Yevmiyenin % 5'i x Km (eş durumu atamasında yarısı, yani % 2,5)     
 - Değişken Unsur sadece ilgili kişi için doldurulur.</t>
  </si>
  <si>
    <t>EK GÖSTERGESİ 3600 OLANLAR</t>
  </si>
  <si>
    <r>
      <rPr>
        <u/>
        <sz val="10"/>
        <color theme="1"/>
        <rFont val="Arial"/>
        <family val="2"/>
        <charset val="162"/>
      </rPr>
      <t>Harcırahın unsurları:</t>
    </r>
    <r>
      <rPr>
        <sz val="10"/>
        <color theme="1"/>
        <rFont val="Arial"/>
        <family val="2"/>
        <charset val="162"/>
      </rPr>
      <t xml:space="preserve">
Madde 5 – Harcırah; yol masrafı, yevmiye, aile masrafı ve yer değiştirme masrafını ihtiva eder. İlgili, bu kanun hükümlerine göre bunlardan birine, birkaçına veya tamamına müstahak olabilir.</t>
    </r>
  </si>
  <si>
    <r>
      <rPr>
        <u/>
        <sz val="10"/>
        <color theme="1"/>
        <rFont val="Arial"/>
        <family val="2"/>
        <charset val="162"/>
      </rPr>
      <t>Aile masrafının miktarı:</t>
    </r>
    <r>
      <rPr>
        <sz val="10"/>
        <color theme="1"/>
        <rFont val="Arial"/>
        <family val="2"/>
        <charset val="162"/>
      </rPr>
      <t xml:space="preserve">
Madde 44 – (Değişik: 11/12/1981 - 2562/18 md.)
Aile masrafı, aile fertlerinden her biri için memur veya hizmetlilerin bu Kanuna göre müstehak oldukları taşıt ücreti ile gündeliklerinden oluşur.</t>
    </r>
  </si>
  <si>
    <r>
      <rPr>
        <u/>
        <sz val="10"/>
        <color theme="1"/>
        <rFont val="Arial"/>
        <family val="2"/>
        <charset val="162"/>
      </rPr>
      <t>Yurtiçinden yer değiştirme masrafı:</t>
    </r>
    <r>
      <rPr>
        <sz val="10"/>
        <color theme="1"/>
        <rFont val="Arial"/>
        <family val="2"/>
        <charset val="162"/>
      </rPr>
      <t xml:space="preserve">
Madde 45 – (Değişik: 11/12/1981 - 2562/19 md.)
Yurtiçinde yer değiştirme masrafı memur veya hizmetlinin;
a. Kendisi için yurtiçi gündeliğinin yirmi katı,
b. Harcıraha müstehak aile fertlerinin her biri için yurtiçi gündeliğinin on katı (Bu miktar yurtiçi gündeliğinin kırk katını aşamaz),
c. Her kilometre veya denizmili başına, yalnız kendisi için yurtiçi gündeliğinin yüzde beşi,
Olarak hesaplanır.</t>
    </r>
  </si>
  <si>
    <t>YOLLUK  BORDRO  BİLGİ  GİRİŞİ</t>
  </si>
  <si>
    <t>CARİ YIL YOLLUK BEDELLERİ</t>
  </si>
  <si>
    <r>
      <t>Her ikisi de Kamu'da çalışan eşlerin aynı yere atanması, başka bir ifadeyle her iki eşin de eski ve yeni memuriyet mahallerinin aynı olması halinde (</t>
    </r>
    <r>
      <rPr>
        <b/>
        <u/>
        <sz val="10"/>
        <color rgb="FFFF0000"/>
        <rFont val="Arial"/>
        <family val="2"/>
        <charset val="162"/>
      </rPr>
      <t>atamalarının farklı zamanlarda olup olmadığına bakılmaksızın</t>
    </r>
    <r>
      <rPr>
        <sz val="10"/>
        <color rgb="FFFF0000"/>
        <rFont val="Arial"/>
        <family val="2"/>
        <charset val="162"/>
      </rPr>
      <t xml:space="preserve">) bunlardan birisine yer değiştirme masrafının değişken unsurunun tamamının, diğer eşe ise yarısının ödenmesi gerekmektedir.
Kısaca, eşler kamuda çalışıyorsa son atanan eş için "EŞ DURUMUNDAN MI..." kısmına EVET, çalışmıyorsa/emekliyse/özel sektör çalışanıysa HAYIR yazılacaktır. </t>
    </r>
  </si>
  <si>
    <t>....... /….... /….......</t>
  </si>
  <si>
    <t>....... /….... /……....</t>
  </si>
  <si>
    <t>ÇORLU İLÇE MİLLİ EĞİTİM MÜDÜRLÜĞÜ</t>
  </si>
  <si>
    <t>4/1</t>
  </si>
  <si>
    <t>AAAAA</t>
  </si>
  <si>
    <t>PERSONEL NAKİL BİLDİRİMİ</t>
  </si>
  <si>
    <t xml:space="preserve"> Adı Soyadı</t>
  </si>
  <si>
    <t xml:space="preserve"> T.C. Kimlik No</t>
  </si>
  <si>
    <t xml:space="preserve"> Emekli Sicil No</t>
  </si>
  <si>
    <t xml:space="preserve"> Maliye Personel No</t>
  </si>
  <si>
    <r>
      <t xml:space="preserve"> Görev Ünvanı
 </t>
    </r>
    <r>
      <rPr>
        <sz val="9"/>
        <color theme="1"/>
        <rFont val="Arial"/>
        <family val="2"/>
        <charset val="162"/>
      </rPr>
      <t>(Okul Müdürü, Uzman Öğretmen, Öğretmen vs.)</t>
    </r>
  </si>
  <si>
    <t>Eski</t>
  </si>
  <si>
    <t>Yeni</t>
  </si>
  <si>
    <t xml:space="preserve"> Görev Yeri</t>
  </si>
  <si>
    <t xml:space="preserve"> Derece ve Kademesi</t>
  </si>
  <si>
    <t xml:space="preserve"> Atama Tarihi</t>
  </si>
  <si>
    <t xml:space="preserve"> Tebliğ Tarihi</t>
  </si>
  <si>
    <t xml:space="preserve"> Kıdem Aylığına Esas Hizmet Süresi</t>
  </si>
  <si>
    <t>…….. YIL  …….AY</t>
  </si>
  <si>
    <t xml:space="preserve"> Eski Görevinden Ayrılış Tarihi</t>
  </si>
  <si>
    <t xml:space="preserve"> Yeni Görev Yerinde
 Aylığa Hak Kazandığı Tarih </t>
  </si>
  <si>
    <t xml:space="preserve"> 15 Gün İçinde Hareket Etmediği Takdirde
 Gecikme Nedeni</t>
  </si>
  <si>
    <t xml:space="preserve"> Şahsi ve Aile Yolluğunu Alıp Almadığı,
 Almışsa Tutarı</t>
  </si>
  <si>
    <t xml:space="preserve"> Giyecek Yardımı Alıp Almadığı,
 Almışsa miktarı, miadı</t>
  </si>
  <si>
    <t>Yararlanmamaktadır.</t>
  </si>
  <si>
    <t xml:space="preserve"> Borçlu İse Borçlarına Ait Bilgiler</t>
  </si>
  <si>
    <t>Bilinen Borcu Yoktur</t>
  </si>
  <si>
    <t xml:space="preserve"> Almış Olduğu Sağlık Raporlarının Yıl İçindeki
 Toplam Süresi (Heyet Raporu Hariç)</t>
  </si>
  <si>
    <t xml:space="preserve"> Yabancı Dil Tazminatından Yararlanıp
 Yararlanmadığı Yararlanıyorsa Grubu</t>
  </si>
  <si>
    <t>KBS Kayıtlarında Mevcuttur.</t>
  </si>
  <si>
    <t xml:space="preserve"> Öğrenim Durumu</t>
  </si>
  <si>
    <t>Mebbis Kayıtlarında Mevcuttur.</t>
  </si>
  <si>
    <t xml:space="preserve"> Yıllık İzin Durumu</t>
  </si>
  <si>
    <t xml:space="preserve"> Süregelen Gelir Vergisi Matrah Toplamı</t>
  </si>
  <si>
    <t xml:space="preserve"> Sendika Kesintisi / Sendika Adı / Üye No</t>
  </si>
  <si>
    <t xml:space="preserve"> İLKSAN Kesintisi / Üyelik No</t>
  </si>
  <si>
    <t xml:space="preserve"> Öğretim Yılına Hazırlık Ödeneği</t>
  </si>
  <si>
    <t xml:space="preserve"> Maaşın Yattığı Banka / Şube Adı</t>
  </si>
  <si>
    <t>QNB Finansbank / Çorlu Şubesi</t>
  </si>
  <si>
    <t xml:space="preserve"> Banka Promosyonu</t>
  </si>
  <si>
    <t>2023/4 - 2026/03 Dönemleri arası 36 ay almıştır, 16.248 TL.</t>
  </si>
  <si>
    <r>
      <rPr>
        <sz val="8"/>
        <color theme="1"/>
        <rFont val="Calibri"/>
        <family val="2"/>
        <charset val="162"/>
        <scheme val="minor"/>
      </rPr>
      <t>(Düzenleyen)</t>
    </r>
    <r>
      <rPr>
        <sz val="11"/>
        <color theme="1"/>
        <rFont val="Calibri"/>
        <family val="2"/>
        <scheme val="minor"/>
      </rPr>
      <t xml:space="preserve">
Okul Müdürü</t>
    </r>
  </si>
  <si>
    <t>Gerçekleştirme
Görevlisi</t>
  </si>
  <si>
    <t>Personel
Birim Yetkilisi</t>
  </si>
  <si>
    <t xml:space="preserve"> Adı-Soyadı :</t>
  </si>
  <si>
    <t xml:space="preserve"> Ünvanı        :</t>
  </si>
  <si>
    <t xml:space="preserve"> İmzası         :</t>
  </si>
  <si>
    <t>M.Y.H.B.Y. Örnek No:10</t>
  </si>
  <si>
    <t>TEKİRDAĞ/ÇORLU/…….</t>
  </si>
  <si>
    <t>ÖĞRETMEN</t>
  </si>
  <si>
    <t>12345678900</t>
  </si>
  <si>
    <t>12345678</t>
  </si>
  <si>
    <t>123456</t>
  </si>
  <si>
    <t>ÇEŞİTLİ  ÖDEMELER  BORDROSU</t>
  </si>
  <si>
    <t>(EMEKLİ YOLLUK BORDROSU)</t>
  </si>
  <si>
    <t>Dairesi :</t>
  </si>
  <si>
    <t>Sıra No</t>
  </si>
  <si>
    <t>ALACAKLININ</t>
  </si>
  <si>
    <t>ÖDEMEYE ESAS VERİLER</t>
  </si>
  <si>
    <t>TAHAKKUK EDEN ALACAĞIN</t>
  </si>
  <si>
    <t>Ödenecek Net Tutar</t>
  </si>
  <si>
    <t>T.C. Kimlik No</t>
  </si>
  <si>
    <t>Görevi</t>
  </si>
  <si>
    <t>Gösterge</t>
  </si>
  <si>
    <t>Aylık Katsayı</t>
  </si>
  <si>
    <t>Toplam</t>
  </si>
  <si>
    <t>Gelir Vergisi</t>
  </si>
  <si>
    <t>Kesinti Toplamı</t>
  </si>
  <si>
    <t>Bütçe Yılı :</t>
  </si>
  <si>
    <t>GENEL TOPLAM</t>
  </si>
  <si>
    <t>Düzenleyen</t>
  </si>
  <si>
    <t>Birim Amiri</t>
  </si>
  <si>
    <t>EVET</t>
  </si>
  <si>
    <t>1/4</t>
  </si>
  <si>
    <t>RRRRRRRR</t>
  </si>
  <si>
    <t>UUUUUUUUU</t>
  </si>
  <si>
    <t>Yoktur.</t>
  </si>
  <si>
    <t>2024/2025 Öğretim Yılı için ödendi.</t>
  </si>
  <si>
    <t>Özkan CAN</t>
  </si>
  <si>
    <t>Şube Müdürü</t>
  </si>
  <si>
    <t>Hüseyin ERDOĞAN</t>
  </si>
  <si>
    <t>İlçe Milli Eğitim Müdürü</t>
  </si>
  <si>
    <t>GÖLBAŞI ANADOLU LİSESİ</t>
  </si>
  <si>
    <t>BBBBBBB</t>
  </si>
  <si>
    <t>BURAK AĞAOĞLU</t>
  </si>
</sst>
</file>

<file path=xl/styles.xml><?xml version="1.0" encoding="utf-8"?>
<styleSheet xmlns="http://schemas.openxmlformats.org/spreadsheetml/2006/main">
  <numFmts count="7">
    <numFmt numFmtId="164" formatCode="00000000000"/>
    <numFmt numFmtId="165" formatCode="#,##0.00_ ;\-#,##0.00\ "/>
    <numFmt numFmtId="166" formatCode="_-* #,##0.00\ _Y_T_L_-;\-* #,##0.00\ _Y_T_L_-;_-* &quot;-&quot;??\ _Y_T_L_-;_-@_-"/>
    <numFmt numFmtId="167" formatCode="#,##0\ &quot;₺&quot;"/>
    <numFmt numFmtId="168" formatCode="#,##0.00\ &quot;₺&quot;"/>
    <numFmt numFmtId="169" formatCode="_-\ \ @_-"/>
    <numFmt numFmtId="170" formatCode="#,##0.00\ \ "/>
  </numFmts>
  <fonts count="34">
    <font>
      <sz val="11"/>
      <color theme="1"/>
      <name val="Calibri"/>
      <family val="2"/>
      <scheme val="minor"/>
    </font>
    <font>
      <sz val="11"/>
      <color theme="1"/>
      <name val="Calibri"/>
      <family val="2"/>
      <charset val="162"/>
      <scheme val="minor"/>
    </font>
    <font>
      <sz val="11"/>
      <color theme="1"/>
      <name val="Calibri"/>
      <family val="2"/>
      <charset val="162"/>
      <scheme val="minor"/>
    </font>
    <font>
      <sz val="9"/>
      <name val="Arial Tur"/>
      <charset val="162"/>
    </font>
    <font>
      <sz val="11"/>
      <name val="Arial Tur"/>
      <charset val="162"/>
    </font>
    <font>
      <sz val="10"/>
      <name val="Arial Tur"/>
      <charset val="162"/>
    </font>
    <font>
      <sz val="12"/>
      <color theme="1"/>
      <name val="Calibri"/>
      <family val="2"/>
      <scheme val="minor"/>
    </font>
    <font>
      <b/>
      <sz val="14"/>
      <color theme="1"/>
      <name val="Calibri"/>
      <family val="2"/>
      <charset val="162"/>
      <scheme val="minor"/>
    </font>
    <font>
      <b/>
      <sz val="12"/>
      <name val="Calibri"/>
      <family val="2"/>
      <charset val="162"/>
      <scheme val="minor"/>
    </font>
    <font>
      <i/>
      <sz val="11"/>
      <name val="Calibri"/>
      <family val="2"/>
      <charset val="162"/>
      <scheme val="minor"/>
    </font>
    <font>
      <i/>
      <sz val="12"/>
      <name val="Calibri"/>
      <family val="2"/>
      <charset val="162"/>
      <scheme val="minor"/>
    </font>
    <font>
      <i/>
      <sz val="9"/>
      <name val="Arial Tur"/>
      <charset val="162"/>
    </font>
    <font>
      <sz val="8"/>
      <name val="Arial Tur"/>
      <charset val="162"/>
    </font>
    <font>
      <sz val="8"/>
      <color theme="1"/>
      <name val="Arial"/>
      <family val="2"/>
      <charset val="162"/>
    </font>
    <font>
      <sz val="14"/>
      <name val="Arial Tur"/>
      <charset val="162"/>
    </font>
    <font>
      <i/>
      <sz val="8"/>
      <name val="Arial Tur"/>
      <charset val="162"/>
    </font>
    <font>
      <sz val="10"/>
      <color theme="1"/>
      <name val="Arial"/>
      <family val="2"/>
      <charset val="162"/>
    </font>
    <font>
      <b/>
      <sz val="12"/>
      <color theme="1"/>
      <name val="Calibri"/>
      <family val="2"/>
      <charset val="162"/>
      <scheme val="minor"/>
    </font>
    <font>
      <b/>
      <i/>
      <sz val="12"/>
      <color theme="1"/>
      <name val="Calibri"/>
      <family val="2"/>
      <charset val="162"/>
      <scheme val="minor"/>
    </font>
    <font>
      <sz val="10"/>
      <color rgb="FFFF0000"/>
      <name val="Arial"/>
      <family val="2"/>
      <charset val="162"/>
    </font>
    <font>
      <b/>
      <u/>
      <sz val="10"/>
      <color rgb="FFFF0000"/>
      <name val="Arial"/>
      <family val="2"/>
      <charset val="162"/>
    </font>
    <font>
      <u/>
      <sz val="10"/>
      <color theme="1"/>
      <name val="Arial"/>
      <family val="2"/>
      <charset val="162"/>
    </font>
    <font>
      <sz val="12"/>
      <color rgb="FFFF0000"/>
      <name val="Calibri"/>
      <family val="2"/>
      <scheme val="minor"/>
    </font>
    <font>
      <b/>
      <sz val="15"/>
      <color theme="0"/>
      <name val="Calibri"/>
      <family val="2"/>
      <charset val="162"/>
      <scheme val="minor"/>
    </font>
    <font>
      <sz val="11"/>
      <color theme="1"/>
      <name val="Arial"/>
      <family val="2"/>
      <charset val="162"/>
    </font>
    <font>
      <sz val="9"/>
      <color theme="1"/>
      <name val="Arial"/>
      <family val="2"/>
      <charset val="162"/>
    </font>
    <font>
      <sz val="8"/>
      <color theme="1"/>
      <name val="Calibri"/>
      <family val="2"/>
      <charset val="162"/>
      <scheme val="minor"/>
    </font>
    <font>
      <sz val="20"/>
      <color theme="1"/>
      <name val="Calibri"/>
      <family val="2"/>
      <scheme val="minor"/>
    </font>
    <font>
      <b/>
      <sz val="18"/>
      <color theme="0"/>
      <name val="Calibri"/>
      <family val="2"/>
      <charset val="162"/>
      <scheme val="minor"/>
    </font>
    <font>
      <b/>
      <sz val="11"/>
      <color theme="1"/>
      <name val="Calibri"/>
      <family val="2"/>
      <charset val="162"/>
      <scheme val="minor"/>
    </font>
    <font>
      <sz val="18"/>
      <color theme="1"/>
      <name val="Calibri"/>
      <family val="2"/>
      <scheme val="minor"/>
    </font>
    <font>
      <sz val="16"/>
      <color theme="1"/>
      <name val="Calibri"/>
      <family val="2"/>
      <scheme val="minor"/>
    </font>
    <font>
      <i/>
      <sz val="11"/>
      <color theme="1"/>
      <name val="Calibri"/>
      <family val="2"/>
      <charset val="162"/>
      <scheme val="minor"/>
    </font>
    <font>
      <sz val="11"/>
      <name val="Calibri"/>
      <family val="2"/>
      <scheme val="minor"/>
    </font>
  </fonts>
  <fills count="9">
    <fill>
      <patternFill patternType="none"/>
    </fill>
    <fill>
      <patternFill patternType="gray125"/>
    </fill>
    <fill>
      <patternFill patternType="solid">
        <fgColor theme="3" tint="0.79998168889431442"/>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rgb="FF002060"/>
        <bgColor indexed="64"/>
      </patternFill>
    </fill>
    <fill>
      <patternFill patternType="solid">
        <fgColor theme="8" tint="-0.499984740745262"/>
        <bgColor indexed="64"/>
      </patternFill>
    </fill>
    <fill>
      <patternFill patternType="solid">
        <fgColor rgb="FFFFFFCC"/>
        <bgColor indexed="64"/>
      </patternFill>
    </fill>
    <fill>
      <patternFill patternType="solid">
        <fgColor theme="4" tint="0.59999389629810485"/>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top style="hair">
        <color auto="1"/>
      </top>
      <bottom style="hair">
        <color auto="1"/>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medium">
        <color indexed="64"/>
      </right>
      <top style="hair">
        <color indexed="64"/>
      </top>
      <bottom style="hair">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1">
    <xf numFmtId="0" fontId="0" fillId="0" borderId="0"/>
  </cellStyleXfs>
  <cellXfs count="218">
    <xf numFmtId="0" fontId="0" fillId="0" borderId="0" xfId="0"/>
    <xf numFmtId="0" fontId="0" fillId="0" borderId="0" xfId="0" applyProtection="1">
      <protection locked="0"/>
    </xf>
    <xf numFmtId="0" fontId="6" fillId="0" borderId="0" xfId="0" applyFont="1" applyProtection="1">
      <protection locked="0"/>
    </xf>
    <xf numFmtId="0" fontId="0" fillId="0" borderId="0" xfId="0" applyProtection="1"/>
    <xf numFmtId="0" fontId="3" fillId="0" borderId="1"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3" fillId="0" borderId="0" xfId="0" applyFont="1" applyFill="1" applyBorder="1" applyAlignment="1" applyProtection="1">
      <alignment horizontal="center" vertical="center"/>
      <protection hidden="1"/>
    </xf>
    <xf numFmtId="0" fontId="3" fillId="0" borderId="1" xfId="0" applyFont="1" applyFill="1" applyBorder="1" applyAlignment="1" applyProtection="1">
      <alignment vertical="center" wrapText="1"/>
      <protection hidden="1"/>
    </xf>
    <xf numFmtId="4" fontId="4" fillId="0" borderId="2" xfId="0" applyNumberFormat="1" applyFont="1" applyFill="1" applyBorder="1" applyAlignment="1" applyProtection="1">
      <alignment horizontal="right" vertical="center"/>
      <protection hidden="1"/>
    </xf>
    <xf numFmtId="49" fontId="3" fillId="0" borderId="5" xfId="0" applyNumberFormat="1" applyFont="1" applyFill="1" applyBorder="1" applyAlignment="1" applyProtection="1">
      <alignment horizontal="center" vertical="center" wrapText="1"/>
      <protection hidden="1"/>
    </xf>
    <xf numFmtId="0" fontId="0" fillId="0" borderId="1" xfId="0" applyFont="1" applyFill="1" applyBorder="1" applyAlignment="1" applyProtection="1">
      <alignment vertical="center"/>
      <protection hidden="1"/>
    </xf>
    <xf numFmtId="0" fontId="0" fillId="0" borderId="1" xfId="0" applyNumberFormat="1" applyFont="1" applyFill="1" applyBorder="1" applyAlignment="1" applyProtection="1">
      <alignment horizontal="center" vertical="center" wrapText="1"/>
      <protection hidden="1"/>
    </xf>
    <xf numFmtId="165" fontId="0" fillId="0" borderId="1" xfId="0" applyNumberFormat="1" applyFont="1" applyFill="1" applyBorder="1" applyAlignment="1" applyProtection="1">
      <alignment horizontal="center" vertical="center" wrapText="1"/>
      <protection hidden="1"/>
    </xf>
    <xf numFmtId="4" fontId="0" fillId="0" borderId="1" xfId="0" applyNumberFormat="1" applyFont="1" applyFill="1" applyBorder="1" applyAlignment="1" applyProtection="1">
      <alignment horizontal="center" vertical="center" wrapText="1"/>
      <protection hidden="1"/>
    </xf>
    <xf numFmtId="4" fontId="0" fillId="0" borderId="1" xfId="0" applyNumberFormat="1" applyFont="1" applyFill="1" applyBorder="1" applyAlignment="1" applyProtection="1">
      <alignment horizontal="center" vertical="center"/>
      <protection hidden="1"/>
    </xf>
    <xf numFmtId="1" fontId="0" fillId="0" borderId="1" xfId="0" applyNumberFormat="1" applyFont="1" applyFill="1" applyBorder="1" applyAlignment="1" applyProtection="1">
      <alignment horizontal="center" vertical="center" wrapText="1"/>
      <protection hidden="1"/>
    </xf>
    <xf numFmtId="0" fontId="0" fillId="0" borderId="1" xfId="0" applyNumberFormat="1" applyFont="1" applyFill="1" applyBorder="1" applyAlignment="1" applyProtection="1">
      <alignment vertical="center"/>
      <protection hidden="1"/>
    </xf>
    <xf numFmtId="165" fontId="10" fillId="0" borderId="1" xfId="0" applyNumberFormat="1" applyFont="1" applyFill="1" applyBorder="1" applyAlignment="1" applyProtection="1">
      <alignment horizontal="center" vertical="center" wrapText="1"/>
      <protection hidden="1"/>
    </xf>
    <xf numFmtId="166" fontId="9" fillId="0" borderId="1" xfId="0" applyNumberFormat="1" applyFont="1" applyFill="1" applyBorder="1" applyAlignment="1" applyProtection="1">
      <alignment horizontal="center" vertical="center" wrapText="1"/>
      <protection hidden="1"/>
    </xf>
    <xf numFmtId="2" fontId="3" fillId="0" borderId="11" xfId="0" applyNumberFormat="1" applyFont="1" applyFill="1" applyBorder="1" applyAlignment="1" applyProtection="1">
      <protection hidden="1"/>
    </xf>
    <xf numFmtId="0" fontId="3" fillId="0" borderId="0" xfId="0" applyNumberFormat="1" applyFont="1" applyFill="1" applyBorder="1" applyAlignment="1" applyProtection="1">
      <protection hidden="1"/>
    </xf>
    <xf numFmtId="0" fontId="3" fillId="0" borderId="0" xfId="0" applyFont="1" applyFill="1" applyBorder="1" applyAlignment="1" applyProtection="1">
      <protection hidden="1"/>
    </xf>
    <xf numFmtId="0" fontId="3" fillId="0" borderId="12" xfId="0" applyFont="1" applyFill="1" applyBorder="1" applyAlignment="1" applyProtection="1">
      <protection hidden="1"/>
    </xf>
    <xf numFmtId="0" fontId="3" fillId="0" borderId="11" xfId="0" applyFont="1" applyFill="1" applyBorder="1" applyAlignment="1" applyProtection="1">
      <protection hidden="1"/>
    </xf>
    <xf numFmtId="0" fontId="3" fillId="0" borderId="0" xfId="0" applyFont="1" applyFill="1" applyBorder="1" applyAlignment="1" applyProtection="1">
      <alignment vertical="center" wrapText="1"/>
      <protection hidden="1"/>
    </xf>
    <xf numFmtId="0" fontId="4" fillId="0" borderId="0" xfId="0" applyFont="1" applyFill="1" applyBorder="1" applyAlignment="1" applyProtection="1">
      <alignment vertical="center" wrapText="1"/>
      <protection hidden="1"/>
    </xf>
    <xf numFmtId="49" fontId="3" fillId="0" borderId="0" xfId="0" applyNumberFormat="1" applyFont="1" applyFill="1" applyBorder="1" applyAlignment="1" applyProtection="1">
      <protection hidden="1"/>
    </xf>
    <xf numFmtId="14" fontId="3" fillId="0" borderId="0" xfId="0" applyNumberFormat="1" applyFont="1" applyFill="1" applyBorder="1" applyAlignment="1" applyProtection="1">
      <protection hidden="1"/>
    </xf>
    <xf numFmtId="0" fontId="5" fillId="0" borderId="0" xfId="0" applyFont="1" applyFill="1" applyBorder="1" applyAlignment="1" applyProtection="1">
      <protection hidden="1"/>
    </xf>
    <xf numFmtId="0" fontId="12" fillId="0" borderId="0" xfId="0" applyFont="1" applyFill="1" applyBorder="1" applyAlignment="1" applyProtection="1">
      <protection hidden="1"/>
    </xf>
    <xf numFmtId="0" fontId="3" fillId="0" borderId="13" xfId="0" applyFont="1" applyFill="1" applyBorder="1" applyAlignment="1" applyProtection="1">
      <protection hidden="1"/>
    </xf>
    <xf numFmtId="0" fontId="3" fillId="0" borderId="9" xfId="0" applyFont="1" applyFill="1" applyBorder="1" applyAlignment="1" applyProtection="1">
      <protection hidden="1"/>
    </xf>
    <xf numFmtId="0" fontId="5" fillId="0" borderId="9" xfId="0" applyFont="1" applyFill="1" applyBorder="1" applyAlignment="1" applyProtection="1">
      <protection hidden="1"/>
    </xf>
    <xf numFmtId="0" fontId="3" fillId="0" borderId="10" xfId="0" applyFont="1" applyFill="1" applyBorder="1" applyAlignment="1" applyProtection="1">
      <protection hidden="1"/>
    </xf>
    <xf numFmtId="0" fontId="13" fillId="0" borderId="0" xfId="0" applyFont="1" applyProtection="1">
      <protection hidden="1"/>
    </xf>
    <xf numFmtId="0" fontId="0" fillId="0" borderId="0" xfId="0" applyProtection="1">
      <protection hidden="1"/>
    </xf>
    <xf numFmtId="0" fontId="6" fillId="3" borderId="20" xfId="0" applyFont="1" applyFill="1" applyBorder="1" applyProtection="1">
      <protection hidden="1"/>
    </xf>
    <xf numFmtId="0" fontId="6" fillId="3" borderId="26" xfId="0" applyFont="1" applyFill="1" applyBorder="1" applyProtection="1">
      <protection hidden="1"/>
    </xf>
    <xf numFmtId="0" fontId="22" fillId="3" borderId="26" xfId="0" applyFont="1" applyFill="1" applyBorder="1" applyProtection="1">
      <protection hidden="1"/>
    </xf>
    <xf numFmtId="0" fontId="18" fillId="2" borderId="26" xfId="0" applyFont="1" applyFill="1" applyBorder="1" applyAlignment="1" applyProtection="1">
      <alignment horizontal="center"/>
      <protection hidden="1"/>
    </xf>
    <xf numFmtId="0" fontId="18" fillId="2" borderId="19" xfId="0" applyFont="1" applyFill="1" applyBorder="1" applyAlignment="1" applyProtection="1">
      <alignment horizontal="center"/>
      <protection hidden="1"/>
    </xf>
    <xf numFmtId="0" fontId="18" fillId="2" borderId="27" xfId="0" applyFont="1" applyFill="1" applyBorder="1" applyAlignment="1" applyProtection="1">
      <alignment horizontal="center"/>
      <protection hidden="1"/>
    </xf>
    <xf numFmtId="0" fontId="6" fillId="3" borderId="28" xfId="0" applyFont="1" applyFill="1" applyBorder="1" applyProtection="1">
      <protection hidden="1"/>
    </xf>
    <xf numFmtId="0" fontId="0" fillId="0" borderId="0" xfId="0" applyFill="1" applyProtection="1">
      <protection hidden="1"/>
    </xf>
    <xf numFmtId="0" fontId="13" fillId="0" borderId="0" xfId="0" applyFont="1" applyFill="1" applyProtection="1">
      <protection hidden="1"/>
    </xf>
    <xf numFmtId="0" fontId="0" fillId="2" borderId="42" xfId="0" applyFill="1" applyBorder="1" applyProtection="1">
      <protection hidden="1"/>
    </xf>
    <xf numFmtId="0" fontId="0" fillId="2" borderId="44" xfId="0" applyFill="1" applyBorder="1" applyProtection="1">
      <protection hidden="1"/>
    </xf>
    <xf numFmtId="0" fontId="0" fillId="2" borderId="46" xfId="0" applyFill="1" applyBorder="1" applyProtection="1">
      <protection hidden="1"/>
    </xf>
    <xf numFmtId="0" fontId="0" fillId="2" borderId="0" xfId="0" applyFill="1" applyBorder="1" applyAlignment="1" applyProtection="1">
      <protection hidden="1"/>
    </xf>
    <xf numFmtId="0" fontId="0" fillId="2" borderId="45" xfId="0" applyFill="1" applyBorder="1" applyAlignment="1" applyProtection="1">
      <protection hidden="1"/>
    </xf>
    <xf numFmtId="0" fontId="0" fillId="2" borderId="47" xfId="0" applyFill="1" applyBorder="1" applyAlignment="1" applyProtection="1">
      <protection hidden="1"/>
    </xf>
    <xf numFmtId="0" fontId="0" fillId="2" borderId="48" xfId="0" applyFill="1" applyBorder="1" applyAlignment="1" applyProtection="1">
      <protection hidden="1"/>
    </xf>
    <xf numFmtId="0" fontId="0" fillId="7" borderId="1" xfId="0" applyFill="1" applyBorder="1" applyAlignment="1" applyProtection="1">
      <alignment horizontal="center"/>
      <protection locked="0"/>
    </xf>
    <xf numFmtId="0" fontId="0" fillId="7" borderId="1" xfId="0" applyFill="1" applyBorder="1" applyProtection="1">
      <protection locked="0"/>
    </xf>
    <xf numFmtId="0" fontId="33" fillId="7" borderId="1" xfId="0" applyFont="1" applyFill="1" applyBorder="1" applyAlignment="1" applyProtection="1">
      <alignment horizontal="center"/>
      <protection locked="0"/>
    </xf>
    <xf numFmtId="49" fontId="6" fillId="7" borderId="19" xfId="0" applyNumberFormat="1" applyFont="1" applyFill="1" applyBorder="1" applyAlignment="1" applyProtection="1">
      <alignment horizontal="center"/>
      <protection locked="0"/>
    </xf>
    <xf numFmtId="0" fontId="6" fillId="7" borderId="34" xfId="0" applyFont="1" applyFill="1" applyBorder="1" applyAlignment="1" applyProtection="1">
      <alignment horizontal="center"/>
      <protection locked="0"/>
    </xf>
    <xf numFmtId="0" fontId="6" fillId="7" borderId="19" xfId="0" applyFont="1" applyFill="1" applyBorder="1" applyProtection="1">
      <protection locked="0"/>
    </xf>
    <xf numFmtId="0" fontId="6" fillId="7" borderId="34" xfId="0" applyFont="1" applyFill="1" applyBorder="1" applyProtection="1">
      <protection locked="0"/>
    </xf>
    <xf numFmtId="0" fontId="0" fillId="3" borderId="0" xfId="0" applyFill="1" applyProtection="1">
      <protection hidden="1"/>
    </xf>
    <xf numFmtId="0" fontId="29" fillId="3" borderId="0" xfId="0" applyFont="1" applyFill="1" applyAlignment="1" applyProtection="1">
      <alignment vertical="center"/>
      <protection hidden="1"/>
    </xf>
    <xf numFmtId="0" fontId="1" fillId="3" borderId="2" xfId="0" applyFont="1" applyFill="1" applyBorder="1" applyAlignment="1" applyProtection="1">
      <alignment horizontal="right" vertical="center"/>
      <protection hidden="1"/>
    </xf>
    <xf numFmtId="0" fontId="0" fillId="3" borderId="1" xfId="0" applyFill="1" applyBorder="1" applyAlignment="1" applyProtection="1">
      <alignment horizontal="center" vertical="center" wrapText="1"/>
      <protection hidden="1"/>
    </xf>
    <xf numFmtId="170" fontId="0" fillId="3" borderId="1" xfId="0" applyNumberFormat="1" applyFill="1" applyBorder="1" applyProtection="1">
      <protection hidden="1"/>
    </xf>
    <xf numFmtId="0" fontId="0" fillId="3" borderId="0" xfId="0" applyFill="1" applyAlignment="1" applyProtection="1">
      <protection hidden="1"/>
    </xf>
    <xf numFmtId="0" fontId="24" fillId="3" borderId="0" xfId="0" applyFont="1" applyFill="1" applyProtection="1">
      <protection locked="0"/>
    </xf>
    <xf numFmtId="0" fontId="24" fillId="3" borderId="0" xfId="0" applyFont="1" applyFill="1" applyAlignment="1" applyProtection="1">
      <alignment horizontal="right"/>
      <protection locked="0"/>
    </xf>
    <xf numFmtId="0" fontId="24" fillId="3" borderId="0" xfId="0" applyFont="1" applyFill="1" applyProtection="1">
      <protection hidden="1"/>
    </xf>
    <xf numFmtId="0" fontId="0" fillId="3" borderId="1" xfId="0" applyFill="1" applyBorder="1" applyAlignment="1" applyProtection="1">
      <alignment horizontal="center"/>
      <protection hidden="1"/>
    </xf>
    <xf numFmtId="170" fontId="6" fillId="3" borderId="1" xfId="0" applyNumberFormat="1" applyFont="1" applyFill="1" applyBorder="1" applyProtection="1">
      <protection hidden="1"/>
    </xf>
    <xf numFmtId="0" fontId="0" fillId="3" borderId="1" xfId="0" applyFill="1" applyBorder="1" applyProtection="1">
      <protection hidden="1"/>
    </xf>
    <xf numFmtId="0" fontId="33" fillId="3" borderId="1" xfId="0" applyFont="1" applyFill="1" applyBorder="1" applyAlignment="1" applyProtection="1">
      <alignment horizontal="center"/>
      <protection hidden="1"/>
    </xf>
    <xf numFmtId="0" fontId="0" fillId="2" borderId="44" xfId="0" applyFill="1" applyBorder="1" applyAlignment="1" applyProtection="1">
      <alignment vertical="top"/>
      <protection hidden="1"/>
    </xf>
    <xf numFmtId="0" fontId="16" fillId="0" borderId="28" xfId="0" applyFont="1" applyBorder="1" applyAlignment="1" applyProtection="1">
      <alignment horizontal="left" wrapText="1"/>
      <protection hidden="1"/>
    </xf>
    <xf numFmtId="0" fontId="16" fillId="0" borderId="29" xfId="0" applyFont="1" applyBorder="1" applyAlignment="1" applyProtection="1">
      <alignment horizontal="left" wrapText="1"/>
      <protection hidden="1"/>
    </xf>
    <xf numFmtId="0" fontId="16" fillId="0" borderId="30" xfId="0" applyFont="1" applyBorder="1" applyAlignment="1" applyProtection="1">
      <alignment horizontal="left" wrapText="1"/>
      <protection hidden="1"/>
    </xf>
    <xf numFmtId="0" fontId="17" fillId="0" borderId="20" xfId="0" applyFont="1" applyBorder="1" applyAlignment="1" applyProtection="1">
      <alignment horizontal="center"/>
      <protection hidden="1"/>
    </xf>
    <xf numFmtId="0" fontId="17" fillId="0" borderId="21" xfId="0" applyFont="1" applyBorder="1" applyAlignment="1" applyProtection="1">
      <alignment horizontal="center"/>
      <protection hidden="1"/>
    </xf>
    <xf numFmtId="0" fontId="17" fillId="0" borderId="22" xfId="0" applyFont="1" applyBorder="1" applyAlignment="1" applyProtection="1">
      <alignment horizontal="center"/>
      <protection hidden="1"/>
    </xf>
    <xf numFmtId="0" fontId="16" fillId="0" borderId="23" xfId="0" applyFont="1" applyBorder="1" applyAlignment="1" applyProtection="1">
      <alignment horizontal="left" wrapText="1"/>
      <protection hidden="1"/>
    </xf>
    <xf numFmtId="0" fontId="16" fillId="0" borderId="24" xfId="0" applyFont="1" applyBorder="1" applyAlignment="1" applyProtection="1">
      <alignment horizontal="left" wrapText="1"/>
      <protection hidden="1"/>
    </xf>
    <xf numFmtId="0" fontId="16" fillId="0" borderId="25" xfId="0" applyFont="1" applyBorder="1" applyAlignment="1" applyProtection="1">
      <alignment horizontal="left" wrapText="1"/>
      <protection hidden="1"/>
    </xf>
    <xf numFmtId="167" fontId="6" fillId="7" borderId="19" xfId="0" applyNumberFormat="1" applyFont="1" applyFill="1" applyBorder="1" applyAlignment="1" applyProtection="1">
      <alignment horizontal="left"/>
      <protection locked="0"/>
    </xf>
    <xf numFmtId="167" fontId="6" fillId="7" borderId="27" xfId="0" applyNumberFormat="1" applyFont="1" applyFill="1" applyBorder="1" applyAlignment="1" applyProtection="1">
      <alignment horizontal="left"/>
      <protection locked="0"/>
    </xf>
    <xf numFmtId="0" fontId="19" fillId="0" borderId="23" xfId="0" applyFont="1" applyBorder="1" applyAlignment="1" applyProtection="1">
      <alignment horizontal="left" wrapText="1"/>
      <protection hidden="1"/>
    </xf>
    <xf numFmtId="0" fontId="19" fillId="0" borderId="24" xfId="0" applyFont="1" applyBorder="1" applyAlignment="1" applyProtection="1">
      <alignment horizontal="left" wrapText="1"/>
      <protection hidden="1"/>
    </xf>
    <xf numFmtId="0" fontId="19" fillId="0" borderId="25" xfId="0" applyFont="1" applyBorder="1" applyAlignment="1" applyProtection="1">
      <alignment horizontal="left" wrapText="1"/>
      <protection hidden="1"/>
    </xf>
    <xf numFmtId="0" fontId="16" fillId="0" borderId="26" xfId="0" applyFont="1" applyBorder="1" applyAlignment="1" applyProtection="1">
      <alignment horizontal="left" wrapText="1"/>
      <protection hidden="1"/>
    </xf>
    <xf numFmtId="0" fontId="16" fillId="0" borderId="19" xfId="0" applyFont="1" applyBorder="1" applyAlignment="1" applyProtection="1">
      <alignment horizontal="left" wrapText="1"/>
      <protection hidden="1"/>
    </xf>
    <xf numFmtId="0" fontId="16" fillId="0" borderId="27" xfId="0" applyFont="1" applyBorder="1" applyAlignment="1" applyProtection="1">
      <alignment horizontal="left" wrapText="1"/>
      <protection hidden="1"/>
    </xf>
    <xf numFmtId="167" fontId="6" fillId="7" borderId="29" xfId="0" applyNumberFormat="1" applyFont="1" applyFill="1" applyBorder="1" applyAlignment="1" applyProtection="1">
      <alignment horizontal="left"/>
      <protection locked="0"/>
    </xf>
    <xf numFmtId="167" fontId="6" fillId="7" borderId="30" xfId="0" applyNumberFormat="1" applyFont="1" applyFill="1" applyBorder="1" applyAlignment="1" applyProtection="1">
      <alignment horizontal="left"/>
      <protection locked="0"/>
    </xf>
    <xf numFmtId="0" fontId="23" fillId="5" borderId="31" xfId="0" applyFont="1" applyFill="1" applyBorder="1" applyAlignment="1" applyProtection="1">
      <alignment horizontal="center"/>
      <protection hidden="1"/>
    </xf>
    <xf numFmtId="0" fontId="23" fillId="5" borderId="32" xfId="0" applyFont="1" applyFill="1" applyBorder="1" applyAlignment="1" applyProtection="1">
      <alignment horizontal="center"/>
      <protection hidden="1"/>
    </xf>
    <xf numFmtId="0" fontId="23" fillId="5" borderId="33" xfId="0" applyFont="1" applyFill="1" applyBorder="1" applyAlignment="1" applyProtection="1">
      <alignment horizontal="center"/>
      <protection hidden="1"/>
    </xf>
    <xf numFmtId="0" fontId="18" fillId="2" borderId="26" xfId="0" applyFont="1" applyFill="1" applyBorder="1" applyAlignment="1" applyProtection="1">
      <alignment horizontal="center"/>
      <protection hidden="1"/>
    </xf>
    <xf numFmtId="0" fontId="18" fillId="2" borderId="19" xfId="0" applyFont="1" applyFill="1" applyBorder="1" applyAlignment="1" applyProtection="1">
      <alignment horizontal="center"/>
      <protection hidden="1"/>
    </xf>
    <xf numFmtId="0" fontId="18" fillId="2" borderId="27" xfId="0" applyFont="1" applyFill="1" applyBorder="1" applyAlignment="1" applyProtection="1">
      <alignment horizontal="center"/>
      <protection hidden="1"/>
    </xf>
    <xf numFmtId="0" fontId="6" fillId="7" borderId="19" xfId="0" applyFont="1" applyFill="1" applyBorder="1" applyAlignment="1" applyProtection="1">
      <alignment horizontal="left"/>
      <protection locked="0"/>
    </xf>
    <xf numFmtId="0" fontId="6" fillId="7" borderId="27" xfId="0" applyFont="1" applyFill="1" applyBorder="1" applyAlignment="1" applyProtection="1">
      <alignment horizontal="left"/>
      <protection locked="0"/>
    </xf>
    <xf numFmtId="0" fontId="7" fillId="4" borderId="31" xfId="0" applyFont="1" applyFill="1" applyBorder="1" applyAlignment="1" applyProtection="1">
      <alignment horizontal="center"/>
      <protection hidden="1"/>
    </xf>
    <xf numFmtId="0" fontId="7" fillId="4" borderId="32" xfId="0" applyFont="1" applyFill="1" applyBorder="1" applyAlignment="1" applyProtection="1">
      <alignment horizontal="center"/>
      <protection hidden="1"/>
    </xf>
    <xf numFmtId="0" fontId="7" fillId="4" borderId="33" xfId="0" applyFont="1" applyFill="1" applyBorder="1" applyAlignment="1" applyProtection="1">
      <alignment horizontal="center"/>
      <protection hidden="1"/>
    </xf>
    <xf numFmtId="0" fontId="6" fillId="7" borderId="21" xfId="0" applyFont="1" applyFill="1" applyBorder="1" applyAlignment="1" applyProtection="1">
      <alignment horizontal="left"/>
      <protection locked="0"/>
    </xf>
    <xf numFmtId="0" fontId="6" fillId="7" borderId="22" xfId="0" applyFont="1" applyFill="1" applyBorder="1" applyAlignment="1" applyProtection="1">
      <alignment horizontal="left"/>
      <protection locked="0"/>
    </xf>
    <xf numFmtId="0" fontId="5" fillId="0" borderId="0" xfId="0" applyFont="1" applyFill="1" applyBorder="1" applyAlignment="1" applyProtection="1">
      <alignment horizontal="left" vertical="top" wrapText="1"/>
      <protection hidden="1"/>
    </xf>
    <xf numFmtId="0" fontId="3" fillId="0" borderId="4" xfId="0" applyFont="1" applyFill="1" applyBorder="1" applyAlignment="1" applyProtection="1">
      <alignment horizontal="center" vertical="center" wrapText="1"/>
      <protection hidden="1"/>
    </xf>
    <xf numFmtId="0" fontId="3" fillId="0" borderId="17" xfId="0" applyFont="1" applyFill="1" applyBorder="1" applyAlignment="1" applyProtection="1">
      <alignment horizontal="center" vertical="center" wrapText="1"/>
      <protection hidden="1"/>
    </xf>
    <xf numFmtId="0" fontId="3" fillId="0" borderId="2" xfId="0" applyFont="1" applyFill="1" applyBorder="1" applyAlignment="1" applyProtection="1">
      <alignment horizontal="center" vertical="center" wrapText="1"/>
      <protection hidden="1"/>
    </xf>
    <xf numFmtId="0" fontId="3" fillId="0" borderId="3" xfId="0" applyFont="1" applyFill="1" applyBorder="1" applyAlignment="1" applyProtection="1">
      <alignment horizontal="center" vertical="center" wrapText="1"/>
      <protection hidden="1"/>
    </xf>
    <xf numFmtId="0" fontId="3" fillId="0" borderId="5" xfId="0" applyFont="1" applyFill="1" applyBorder="1" applyAlignment="1" applyProtection="1">
      <alignment horizontal="center" vertical="center" wrapText="1"/>
      <protection hidden="1"/>
    </xf>
    <xf numFmtId="0" fontId="4" fillId="0" borderId="14" xfId="0" applyFont="1" applyFill="1" applyBorder="1" applyAlignment="1" applyProtection="1">
      <alignment horizontal="center" vertical="center" wrapText="1"/>
      <protection hidden="1"/>
    </xf>
    <xf numFmtId="0" fontId="4" fillId="0" borderId="15" xfId="0" applyFont="1" applyFill="1" applyBorder="1" applyAlignment="1" applyProtection="1">
      <alignment horizontal="center" vertical="center" wrapText="1"/>
      <protection hidden="1"/>
    </xf>
    <xf numFmtId="0" fontId="4" fillId="0" borderId="16" xfId="0" applyFont="1" applyFill="1" applyBorder="1" applyAlignment="1" applyProtection="1">
      <alignment horizontal="center" vertical="center" wrapText="1"/>
      <protection hidden="1"/>
    </xf>
    <xf numFmtId="0" fontId="4" fillId="0" borderId="13" xfId="0" applyFont="1" applyFill="1" applyBorder="1" applyAlignment="1" applyProtection="1">
      <alignment horizontal="center" vertical="center" wrapText="1"/>
      <protection hidden="1"/>
    </xf>
    <xf numFmtId="0" fontId="4" fillId="0" borderId="9" xfId="0" applyFont="1" applyFill="1" applyBorder="1" applyAlignment="1" applyProtection="1">
      <alignment horizontal="center" vertical="center" wrapText="1"/>
      <protection hidden="1"/>
    </xf>
    <xf numFmtId="0" fontId="4" fillId="0" borderId="10" xfId="0" applyFont="1" applyFill="1" applyBorder="1" applyAlignment="1" applyProtection="1">
      <alignment horizontal="center" vertical="center" wrapText="1"/>
      <protection hidden="1"/>
    </xf>
    <xf numFmtId="0" fontId="4" fillId="0" borderId="1" xfId="0" applyFont="1" applyFill="1" applyBorder="1" applyAlignment="1" applyProtection="1">
      <alignment horizontal="center" vertical="center" wrapText="1"/>
      <protection hidden="1"/>
    </xf>
    <xf numFmtId="0" fontId="4" fillId="0" borderId="1" xfId="0" applyFont="1" applyFill="1" applyBorder="1" applyAlignment="1" applyProtection="1">
      <alignment horizontal="center" vertical="center"/>
      <protection hidden="1"/>
    </xf>
    <xf numFmtId="0" fontId="3" fillId="0" borderId="14" xfId="0" applyFont="1" applyFill="1" applyBorder="1" applyAlignment="1" applyProtection="1">
      <alignment horizontal="center" vertical="center" wrapText="1"/>
      <protection hidden="1"/>
    </xf>
    <xf numFmtId="0" fontId="3" fillId="0" borderId="15" xfId="0" applyFont="1" applyFill="1" applyBorder="1" applyAlignment="1" applyProtection="1">
      <alignment horizontal="center" vertical="center" wrapText="1"/>
      <protection hidden="1"/>
    </xf>
    <xf numFmtId="0" fontId="3" fillId="0" borderId="16" xfId="0" applyFont="1" applyFill="1" applyBorder="1" applyAlignment="1" applyProtection="1">
      <alignment horizontal="center" vertical="center" wrapText="1"/>
      <protection hidden="1"/>
    </xf>
    <xf numFmtId="0" fontId="3" fillId="0" borderId="11" xfId="0" applyFont="1" applyFill="1" applyBorder="1" applyAlignment="1" applyProtection="1">
      <alignment horizontal="center" vertical="center" wrapText="1"/>
      <protection hidden="1"/>
    </xf>
    <xf numFmtId="0" fontId="3" fillId="0" borderId="0" xfId="0" applyFont="1" applyFill="1" applyBorder="1" applyAlignment="1" applyProtection="1">
      <alignment horizontal="center" vertical="center" wrapText="1"/>
      <protection hidden="1"/>
    </xf>
    <xf numFmtId="0" fontId="3" fillId="0" borderId="12" xfId="0" applyFont="1" applyFill="1" applyBorder="1" applyAlignment="1" applyProtection="1">
      <alignment horizontal="center" vertical="center" wrapText="1"/>
      <protection hidden="1"/>
    </xf>
    <xf numFmtId="0" fontId="3" fillId="0" borderId="1" xfId="0" applyFont="1" applyFill="1" applyBorder="1" applyAlignment="1" applyProtection="1">
      <alignment horizontal="center" vertical="center" wrapText="1"/>
      <protection hidden="1"/>
    </xf>
    <xf numFmtId="49" fontId="3" fillId="0" borderId="5" xfId="0" applyNumberFormat="1" applyFont="1" applyFill="1" applyBorder="1" applyAlignment="1" applyProtection="1">
      <alignment horizontal="center" vertical="center" wrapText="1"/>
      <protection hidden="1"/>
    </xf>
    <xf numFmtId="0" fontId="3" fillId="0" borderId="13" xfId="0" applyFont="1" applyFill="1" applyBorder="1" applyAlignment="1" applyProtection="1">
      <alignment horizontal="center" vertical="center" wrapText="1"/>
      <protection hidden="1"/>
    </xf>
    <xf numFmtId="0" fontId="3" fillId="0" borderId="9" xfId="0" applyFont="1" applyFill="1" applyBorder="1" applyAlignment="1" applyProtection="1">
      <alignment horizontal="center" vertical="center" wrapText="1"/>
      <protection hidden="1"/>
    </xf>
    <xf numFmtId="0" fontId="3" fillId="0" borderId="10" xfId="0" applyFont="1" applyFill="1" applyBorder="1" applyAlignment="1" applyProtection="1">
      <alignment horizontal="center" vertical="center" wrapText="1"/>
      <protection hidden="1"/>
    </xf>
    <xf numFmtId="0" fontId="14" fillId="0" borderId="11" xfId="0" applyFont="1" applyFill="1" applyBorder="1" applyAlignment="1" applyProtection="1">
      <alignment horizontal="center" vertical="center" wrapText="1"/>
      <protection hidden="1"/>
    </xf>
    <xf numFmtId="0" fontId="14" fillId="0" borderId="0" xfId="0" applyFont="1" applyFill="1" applyBorder="1" applyAlignment="1" applyProtection="1">
      <alignment horizontal="center" vertical="center" wrapText="1"/>
      <protection hidden="1"/>
    </xf>
    <xf numFmtId="0" fontId="14" fillId="0" borderId="13" xfId="0" applyFont="1" applyFill="1" applyBorder="1" applyAlignment="1" applyProtection="1">
      <alignment horizontal="center" vertical="center" wrapText="1"/>
      <protection hidden="1"/>
    </xf>
    <xf numFmtId="0" fontId="14" fillId="0" borderId="9" xfId="0" applyFont="1" applyFill="1" applyBorder="1" applyAlignment="1" applyProtection="1">
      <alignment horizontal="center" vertical="center" wrapText="1"/>
      <protection hidden="1"/>
    </xf>
    <xf numFmtId="164" fontId="4" fillId="0" borderId="1" xfId="0" applyNumberFormat="1" applyFont="1" applyFill="1" applyBorder="1" applyAlignment="1" applyProtection="1">
      <alignment horizontal="center" vertical="center" shrinkToFit="1"/>
      <protection hidden="1"/>
    </xf>
    <xf numFmtId="164" fontId="4" fillId="0" borderId="1" xfId="0" applyNumberFormat="1" applyFont="1" applyFill="1" applyBorder="1" applyAlignment="1" applyProtection="1">
      <alignment horizontal="center" vertical="center"/>
      <protection hidden="1"/>
    </xf>
    <xf numFmtId="4" fontId="4" fillId="0" borderId="1" xfId="0" applyNumberFormat="1" applyFont="1" applyFill="1" applyBorder="1" applyAlignment="1" applyProtection="1">
      <alignment horizontal="center" vertical="center"/>
      <protection hidden="1"/>
    </xf>
    <xf numFmtId="1" fontId="4" fillId="0" borderId="18" xfId="0" applyNumberFormat="1" applyFont="1" applyFill="1" applyBorder="1" applyAlignment="1" applyProtection="1">
      <alignment horizontal="center" vertical="center"/>
      <protection hidden="1"/>
    </xf>
    <xf numFmtId="1" fontId="4" fillId="0" borderId="3" xfId="0" applyNumberFormat="1" applyFont="1" applyFill="1" applyBorder="1" applyAlignment="1" applyProtection="1">
      <alignment horizontal="center" vertical="center"/>
      <protection hidden="1"/>
    </xf>
    <xf numFmtId="168" fontId="4" fillId="0" borderId="1" xfId="0" applyNumberFormat="1" applyFont="1" applyFill="1" applyBorder="1" applyAlignment="1" applyProtection="1">
      <alignment horizontal="center" vertical="center"/>
      <protection hidden="1"/>
    </xf>
    <xf numFmtId="0" fontId="0" fillId="0" borderId="1" xfId="0" applyFont="1" applyFill="1" applyBorder="1" applyAlignment="1" applyProtection="1">
      <alignment vertical="center" shrinkToFit="1"/>
      <protection hidden="1"/>
    </xf>
    <xf numFmtId="4" fontId="0" fillId="0" borderId="1" xfId="0" applyNumberFormat="1" applyFont="1" applyFill="1" applyBorder="1" applyAlignment="1" applyProtection="1">
      <alignment horizontal="center" vertical="center" wrapText="1"/>
      <protection hidden="1"/>
    </xf>
    <xf numFmtId="1" fontId="0" fillId="0" borderId="1" xfId="0" applyNumberFormat="1" applyFont="1" applyFill="1" applyBorder="1" applyAlignment="1" applyProtection="1">
      <alignment vertical="center" shrinkToFit="1"/>
      <protection hidden="1"/>
    </xf>
    <xf numFmtId="0" fontId="15" fillId="0" borderId="0" xfId="0" applyFont="1" applyFill="1" applyBorder="1" applyAlignment="1" applyProtection="1">
      <alignment horizontal="right"/>
      <protection hidden="1"/>
    </xf>
    <xf numFmtId="165" fontId="11" fillId="0" borderId="0" xfId="0" applyNumberFormat="1" applyFont="1" applyFill="1" applyBorder="1" applyAlignment="1" applyProtection="1">
      <alignment horizontal="center"/>
      <protection hidden="1"/>
    </xf>
    <xf numFmtId="165" fontId="11" fillId="0" borderId="12" xfId="0" applyNumberFormat="1" applyFont="1" applyFill="1" applyBorder="1" applyAlignment="1" applyProtection="1">
      <alignment horizontal="center"/>
      <protection hidden="1"/>
    </xf>
    <xf numFmtId="2" fontId="0" fillId="0" borderId="4" xfId="0" applyNumberFormat="1" applyFont="1" applyFill="1" applyBorder="1" applyAlignment="1" applyProtection="1">
      <alignment horizontal="center" vertical="center" wrapText="1"/>
      <protection hidden="1"/>
    </xf>
    <xf numFmtId="2" fontId="0" fillId="0" borderId="17" xfId="0" applyNumberFormat="1" applyFont="1" applyFill="1" applyBorder="1" applyAlignment="1" applyProtection="1">
      <alignment horizontal="center" vertical="center" wrapText="1"/>
      <protection hidden="1"/>
    </xf>
    <xf numFmtId="2" fontId="0" fillId="0" borderId="5" xfId="0" applyNumberFormat="1" applyFont="1" applyFill="1" applyBorder="1" applyAlignment="1" applyProtection="1">
      <alignment horizontal="center" vertical="center" wrapText="1"/>
      <protection hidden="1"/>
    </xf>
    <xf numFmtId="0" fontId="12" fillId="0" borderId="11" xfId="0" applyFont="1" applyFill="1" applyBorder="1" applyAlignment="1" applyProtection="1">
      <alignment horizontal="left" wrapText="1"/>
      <protection hidden="1"/>
    </xf>
    <xf numFmtId="0" fontId="12" fillId="0" borderId="0" xfId="0" applyFont="1" applyFill="1" applyBorder="1" applyAlignment="1" applyProtection="1">
      <alignment horizontal="left" wrapText="1"/>
      <protection hidden="1"/>
    </xf>
    <xf numFmtId="0" fontId="3" fillId="0" borderId="0" xfId="0" applyFont="1" applyFill="1" applyBorder="1" applyAlignment="1" applyProtection="1">
      <alignment horizontal="center"/>
      <protection hidden="1"/>
    </xf>
    <xf numFmtId="0" fontId="12" fillId="0" borderId="0" xfId="0" applyFont="1" applyFill="1" applyBorder="1" applyAlignment="1" applyProtection="1">
      <alignment horizontal="center" vertical="top"/>
      <protection hidden="1"/>
    </xf>
    <xf numFmtId="49" fontId="3" fillId="0" borderId="0" xfId="0" applyNumberFormat="1" applyFont="1" applyFill="1" applyBorder="1" applyAlignment="1" applyProtection="1">
      <alignment horizontal="center"/>
      <protection hidden="1"/>
    </xf>
    <xf numFmtId="0" fontId="4" fillId="0" borderId="0" xfId="0" applyNumberFormat="1" applyFont="1" applyFill="1" applyBorder="1" applyAlignment="1" applyProtection="1">
      <alignment horizontal="center" shrinkToFit="1"/>
      <protection hidden="1"/>
    </xf>
    <xf numFmtId="0" fontId="4" fillId="0" borderId="0" xfId="0" applyFont="1" applyFill="1" applyBorder="1" applyAlignment="1" applyProtection="1">
      <alignment horizontal="center"/>
      <protection hidden="1"/>
    </xf>
    <xf numFmtId="0" fontId="0" fillId="0" borderId="6" xfId="0" applyFont="1" applyFill="1" applyBorder="1" applyAlignment="1" applyProtection="1">
      <alignment horizontal="center" vertical="center"/>
      <protection hidden="1"/>
    </xf>
    <xf numFmtId="0" fontId="0" fillId="0" borderId="7" xfId="0" applyFont="1" applyFill="1" applyBorder="1" applyAlignment="1" applyProtection="1">
      <alignment horizontal="center" vertical="center"/>
      <protection hidden="1"/>
    </xf>
    <xf numFmtId="0" fontId="0" fillId="0" borderId="8" xfId="0" applyFont="1" applyFill="1" applyBorder="1" applyAlignment="1" applyProtection="1">
      <alignment horizontal="center" vertical="center"/>
      <protection hidden="1"/>
    </xf>
    <xf numFmtId="166" fontId="8" fillId="0" borderId="8" xfId="0" applyNumberFormat="1" applyFont="1" applyFill="1" applyBorder="1" applyAlignment="1" applyProtection="1">
      <alignment horizontal="center" vertical="center"/>
      <protection hidden="1"/>
    </xf>
    <xf numFmtId="49" fontId="8" fillId="0" borderId="9" xfId="0" applyNumberFormat="1" applyFont="1" applyFill="1" applyBorder="1" applyAlignment="1" applyProtection="1">
      <alignment horizontal="center" vertical="center"/>
      <protection hidden="1"/>
    </xf>
    <xf numFmtId="49" fontId="8" fillId="0" borderId="10" xfId="0" applyNumberFormat="1" applyFont="1" applyFill="1" applyBorder="1" applyAlignment="1" applyProtection="1">
      <alignment horizontal="center" vertical="center"/>
      <protection hidden="1"/>
    </xf>
    <xf numFmtId="165" fontId="10" fillId="0" borderId="2" xfId="0" applyNumberFormat="1" applyFont="1" applyFill="1" applyBorder="1" applyAlignment="1" applyProtection="1">
      <alignment horizontal="center" vertical="center" wrapText="1"/>
      <protection hidden="1"/>
    </xf>
    <xf numFmtId="165" fontId="10" fillId="0" borderId="3" xfId="0" applyNumberFormat="1" applyFont="1" applyFill="1" applyBorder="1" applyAlignment="1" applyProtection="1">
      <alignment horizontal="center" vertical="center" wrapText="1"/>
      <protection hidden="1"/>
    </xf>
    <xf numFmtId="0" fontId="15" fillId="0" borderId="9" xfId="0" applyFont="1" applyFill="1" applyBorder="1" applyAlignment="1" applyProtection="1">
      <alignment horizontal="right"/>
      <protection hidden="1"/>
    </xf>
    <xf numFmtId="0" fontId="11" fillId="0" borderId="9" xfId="0" applyFont="1" applyFill="1" applyBorder="1" applyAlignment="1" applyProtection="1">
      <alignment horizontal="center"/>
      <protection hidden="1"/>
    </xf>
    <xf numFmtId="0" fontId="11" fillId="0" borderId="10" xfId="0" applyFont="1" applyFill="1" applyBorder="1" applyAlignment="1" applyProtection="1">
      <alignment horizontal="center"/>
      <protection hidden="1"/>
    </xf>
    <xf numFmtId="0" fontId="28" fillId="6" borderId="0" xfId="0" applyFont="1" applyFill="1" applyAlignment="1" applyProtection="1">
      <alignment horizontal="center"/>
      <protection hidden="1"/>
    </xf>
    <xf numFmtId="0" fontId="27" fillId="8" borderId="35" xfId="0" applyFont="1" applyFill="1" applyBorder="1" applyAlignment="1" applyProtection="1">
      <alignment horizontal="center" vertical="center"/>
      <protection hidden="1"/>
    </xf>
    <xf numFmtId="0" fontId="27" fillId="8" borderId="36" xfId="0" applyFont="1" applyFill="1" applyBorder="1" applyAlignment="1" applyProtection="1">
      <alignment horizontal="center" vertical="center"/>
      <protection hidden="1"/>
    </xf>
    <xf numFmtId="0" fontId="27" fillId="8" borderId="37" xfId="0" applyFont="1" applyFill="1" applyBorder="1" applyAlignment="1" applyProtection="1">
      <alignment horizontal="center" vertical="center"/>
      <protection hidden="1"/>
    </xf>
    <xf numFmtId="0" fontId="24" fillId="2" borderId="38" xfId="0" applyFont="1" applyFill="1" applyBorder="1" applyAlignment="1" applyProtection="1">
      <alignment vertical="center" wrapText="1"/>
      <protection hidden="1"/>
    </xf>
    <xf numFmtId="0" fontId="24" fillId="2" borderId="1" xfId="0" applyFont="1" applyFill="1" applyBorder="1" applyAlignment="1" applyProtection="1">
      <alignment vertical="center" wrapText="1"/>
      <protection hidden="1"/>
    </xf>
    <xf numFmtId="169" fontId="6" fillId="7" borderId="1" xfId="0" applyNumberFormat="1" applyFont="1" applyFill="1" applyBorder="1" applyAlignment="1" applyProtection="1">
      <alignment vertical="center"/>
      <protection locked="0"/>
    </xf>
    <xf numFmtId="169" fontId="6" fillId="7" borderId="39" xfId="0" applyNumberFormat="1" applyFont="1" applyFill="1" applyBorder="1" applyAlignment="1" applyProtection="1">
      <alignment vertical="center"/>
      <protection locked="0"/>
    </xf>
    <xf numFmtId="0" fontId="0" fillId="2" borderId="1" xfId="0" applyFill="1" applyBorder="1" applyAlignment="1" applyProtection="1">
      <alignment horizontal="center"/>
      <protection hidden="1"/>
    </xf>
    <xf numFmtId="0" fontId="0" fillId="2" borderId="39" xfId="0" applyFill="1" applyBorder="1" applyAlignment="1" applyProtection="1">
      <alignment horizontal="center"/>
      <protection hidden="1"/>
    </xf>
    <xf numFmtId="0" fontId="0" fillId="7" borderId="1" xfId="0" applyFill="1" applyBorder="1" applyAlignment="1" applyProtection="1">
      <alignment horizontal="center" vertical="center"/>
      <protection locked="0"/>
    </xf>
    <xf numFmtId="0" fontId="0" fillId="7" borderId="39" xfId="0" applyFill="1" applyBorder="1" applyAlignment="1" applyProtection="1">
      <alignment horizontal="center" vertical="center"/>
      <protection locked="0"/>
    </xf>
    <xf numFmtId="0" fontId="6" fillId="7" borderId="1" xfId="0" applyFont="1" applyFill="1" applyBorder="1" applyAlignment="1" applyProtection="1">
      <alignment horizontal="center" vertical="center" wrapText="1"/>
      <protection locked="0"/>
    </xf>
    <xf numFmtId="0" fontId="6" fillId="7" borderId="39" xfId="0" applyFont="1" applyFill="1" applyBorder="1" applyAlignment="1" applyProtection="1">
      <alignment horizontal="center" vertical="center" wrapText="1"/>
      <protection locked="0"/>
    </xf>
    <xf numFmtId="49" fontId="6" fillId="7" borderId="1" xfId="0" applyNumberFormat="1" applyFont="1" applyFill="1" applyBorder="1" applyAlignment="1" applyProtection="1">
      <alignment horizontal="center" vertical="center"/>
      <protection locked="0"/>
    </xf>
    <xf numFmtId="49" fontId="6" fillId="7" borderId="39" xfId="0" applyNumberFormat="1" applyFont="1" applyFill="1" applyBorder="1" applyAlignment="1" applyProtection="1">
      <alignment horizontal="center" vertical="center"/>
      <protection locked="0"/>
    </xf>
    <xf numFmtId="0" fontId="24" fillId="2" borderId="40" xfId="0" applyFont="1" applyFill="1" applyBorder="1" applyAlignment="1" applyProtection="1">
      <alignment vertical="center" wrapText="1"/>
      <protection hidden="1"/>
    </xf>
    <xf numFmtId="0" fontId="24" fillId="2" borderId="18" xfId="0" applyFont="1" applyFill="1" applyBorder="1" applyAlignment="1" applyProtection="1">
      <alignment vertical="center" wrapText="1"/>
      <protection hidden="1"/>
    </xf>
    <xf numFmtId="0" fontId="24" fillId="2" borderId="3" xfId="0" applyFont="1" applyFill="1" applyBorder="1" applyAlignment="1" applyProtection="1">
      <alignment vertical="center" wrapText="1"/>
      <protection hidden="1"/>
    </xf>
    <xf numFmtId="169" fontId="6" fillId="7" borderId="2" xfId="0" applyNumberFormat="1" applyFont="1" applyFill="1" applyBorder="1" applyAlignment="1" applyProtection="1">
      <alignment vertical="center"/>
      <protection locked="0"/>
    </xf>
    <xf numFmtId="169" fontId="6" fillId="7" borderId="18" xfId="0" applyNumberFormat="1" applyFont="1" applyFill="1" applyBorder="1" applyAlignment="1" applyProtection="1">
      <alignment vertical="center"/>
      <protection locked="0"/>
    </xf>
    <xf numFmtId="169" fontId="6" fillId="7" borderId="41" xfId="0" applyNumberFormat="1" applyFont="1" applyFill="1" applyBorder="1" applyAlignment="1" applyProtection="1">
      <alignment vertical="center"/>
      <protection locked="0"/>
    </xf>
    <xf numFmtId="0" fontId="2" fillId="2" borderId="15" xfId="0" applyFont="1" applyFill="1" applyBorder="1" applyAlignment="1" applyProtection="1">
      <alignment horizontal="center" vertical="center" wrapText="1"/>
      <protection hidden="1"/>
    </xf>
    <xf numFmtId="0" fontId="0" fillId="2" borderId="15" xfId="0" applyFill="1" applyBorder="1" applyAlignment="1" applyProtection="1">
      <alignment horizontal="center" vertical="center" wrapText="1"/>
      <protection hidden="1"/>
    </xf>
    <xf numFmtId="0" fontId="0" fillId="2" borderId="43" xfId="0" applyFill="1" applyBorder="1" applyAlignment="1" applyProtection="1">
      <alignment horizontal="center" vertical="center" wrapText="1"/>
      <protection hidden="1"/>
    </xf>
    <xf numFmtId="0" fontId="0" fillId="7" borderId="0" xfId="0" applyFill="1" applyBorder="1" applyAlignment="1" applyProtection="1">
      <alignment horizontal="center"/>
      <protection locked="0"/>
    </xf>
    <xf numFmtId="0" fontId="0" fillId="7" borderId="45" xfId="0" applyFill="1" applyBorder="1" applyAlignment="1" applyProtection="1">
      <alignment horizontal="center"/>
      <protection locked="0"/>
    </xf>
    <xf numFmtId="0" fontId="0" fillId="7" borderId="0" xfId="0" applyFill="1" applyBorder="1" applyAlignment="1" applyProtection="1">
      <alignment horizontal="center" vertical="top"/>
      <protection locked="0"/>
    </xf>
    <xf numFmtId="0" fontId="0" fillId="7" borderId="45" xfId="0" applyFill="1" applyBorder="1" applyAlignment="1" applyProtection="1">
      <alignment horizontal="center" vertical="top"/>
      <protection locked="0"/>
    </xf>
    <xf numFmtId="0" fontId="24" fillId="7" borderId="0" xfId="0" applyFont="1" applyFill="1" applyAlignment="1" applyProtection="1">
      <alignment horizontal="center"/>
      <protection locked="0"/>
    </xf>
    <xf numFmtId="0" fontId="30" fillId="3" borderId="0" xfId="0" applyFont="1" applyFill="1" applyAlignment="1" applyProtection="1">
      <alignment horizontal="center"/>
      <protection hidden="1"/>
    </xf>
    <xf numFmtId="0" fontId="28" fillId="5" borderId="0" xfId="0" applyFont="1" applyFill="1" applyAlignment="1" applyProtection="1">
      <alignment horizontal="center"/>
      <protection hidden="1"/>
    </xf>
    <xf numFmtId="0" fontId="31" fillId="3" borderId="0" xfId="0" applyFont="1" applyFill="1" applyAlignment="1" applyProtection="1">
      <alignment horizontal="center"/>
      <protection hidden="1"/>
    </xf>
    <xf numFmtId="0" fontId="0" fillId="3" borderId="1" xfId="0" applyFill="1" applyBorder="1" applyAlignment="1" applyProtection="1">
      <alignment horizontal="center" vertical="center"/>
      <protection hidden="1"/>
    </xf>
    <xf numFmtId="0" fontId="6" fillId="3" borderId="1" xfId="0" applyFont="1" applyFill="1" applyBorder="1" applyAlignment="1" applyProtection="1">
      <alignment horizontal="center" vertical="center" wrapText="1"/>
      <protection hidden="1"/>
    </xf>
    <xf numFmtId="0" fontId="0" fillId="3" borderId="16" xfId="0" applyFill="1" applyBorder="1" applyAlignment="1" applyProtection="1">
      <alignment horizontal="center" vertical="center"/>
      <protection hidden="1"/>
    </xf>
    <xf numFmtId="0" fontId="0" fillId="3" borderId="4" xfId="0" applyFill="1" applyBorder="1" applyAlignment="1" applyProtection="1">
      <alignment horizontal="center" vertical="center"/>
      <protection hidden="1"/>
    </xf>
    <xf numFmtId="0" fontId="0" fillId="3" borderId="1" xfId="0" applyFill="1" applyBorder="1" applyAlignment="1" applyProtection="1">
      <alignment horizontal="center" vertical="center" wrapText="1"/>
      <protection hidden="1"/>
    </xf>
    <xf numFmtId="0" fontId="33" fillId="7" borderId="9" xfId="0" applyFont="1" applyFill="1" applyBorder="1" applyAlignment="1" applyProtection="1">
      <alignment horizontal="left" vertical="center"/>
      <protection locked="0"/>
    </xf>
    <xf numFmtId="0" fontId="24" fillId="3" borderId="0" xfId="0" applyFont="1" applyFill="1" applyAlignment="1" applyProtection="1">
      <alignment horizontal="center"/>
      <protection hidden="1"/>
    </xf>
    <xf numFmtId="0" fontId="0" fillId="3" borderId="2" xfId="0" applyFill="1" applyBorder="1" applyAlignment="1" applyProtection="1">
      <alignment horizontal="center" vertical="center"/>
      <protection hidden="1"/>
    </xf>
    <xf numFmtId="0" fontId="0" fillId="3" borderId="18" xfId="0" applyFill="1" applyBorder="1" applyAlignment="1" applyProtection="1">
      <alignment horizontal="center" vertical="center"/>
      <protection hidden="1"/>
    </xf>
    <xf numFmtId="0" fontId="0" fillId="3" borderId="3" xfId="0" applyFill="1" applyBorder="1" applyAlignment="1" applyProtection="1">
      <alignment horizontal="center" vertical="center"/>
      <protection hidden="1"/>
    </xf>
    <xf numFmtId="0" fontId="0" fillId="3" borderId="2" xfId="0" applyFill="1" applyBorder="1" applyAlignment="1" applyProtection="1">
      <alignment horizontal="center" vertical="center" wrapText="1"/>
      <protection hidden="1"/>
    </xf>
    <xf numFmtId="0" fontId="0" fillId="3" borderId="3" xfId="0" applyFill="1" applyBorder="1" applyAlignment="1" applyProtection="1">
      <alignment horizontal="center" vertical="center" wrapText="1"/>
      <protection hidden="1"/>
    </xf>
    <xf numFmtId="0" fontId="0" fillId="7" borderId="2" xfId="0" applyFill="1" applyBorder="1" applyAlignment="1" applyProtection="1">
      <protection locked="0"/>
    </xf>
    <xf numFmtId="0" fontId="0" fillId="7" borderId="3" xfId="0" applyFill="1" applyBorder="1" applyAlignment="1" applyProtection="1">
      <protection locked="0"/>
    </xf>
    <xf numFmtId="0" fontId="0" fillId="3" borderId="2" xfId="0" applyFill="1" applyBorder="1" applyAlignment="1" applyProtection="1">
      <protection hidden="1"/>
    </xf>
    <xf numFmtId="0" fontId="0" fillId="3" borderId="3" xfId="0" applyFill="1" applyBorder="1" applyAlignment="1" applyProtection="1">
      <protection hidden="1"/>
    </xf>
    <xf numFmtId="0" fontId="32" fillId="3" borderId="0" xfId="0" applyFont="1" applyFill="1" applyAlignment="1" applyProtection="1">
      <alignment horizontal="left" wrapText="1"/>
      <protection hidden="1"/>
    </xf>
    <xf numFmtId="0" fontId="0" fillId="3" borderId="1" xfId="0" applyFill="1" applyBorder="1" applyAlignment="1" applyProtection="1">
      <alignment horizontal="center"/>
      <protection hidden="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Sayfa1">
    <tabColor rgb="FF00B050"/>
  </sheetPr>
  <dimension ref="A1:E33"/>
  <sheetViews>
    <sheetView showGridLines="0" showRowColHeaders="0" zoomScaleNormal="100" workbookViewId="0">
      <selection activeCell="C12" sqref="C12:D12"/>
    </sheetView>
  </sheetViews>
  <sheetFormatPr defaultColWidth="0" defaultRowHeight="14.4" zeroHeight="1"/>
  <cols>
    <col min="1" max="1" width="2.88671875" style="1" customWidth="1"/>
    <col min="2" max="2" width="50" style="1" customWidth="1"/>
    <col min="3" max="4" width="27.33203125" style="1" customWidth="1"/>
    <col min="5" max="5" width="2.88671875" style="1" customWidth="1"/>
    <col min="6" max="16384" width="9.109375" style="1" hidden="1"/>
  </cols>
  <sheetData>
    <row r="1" spans="2:4" ht="20.399999999999999" thickBot="1">
      <c r="B1" s="92" t="s">
        <v>76</v>
      </c>
      <c r="C1" s="93"/>
      <c r="D1" s="94"/>
    </row>
    <row r="2" spans="2:4" ht="18.600000000000001" thickBot="1">
      <c r="B2" s="100" t="s">
        <v>71</v>
      </c>
      <c r="C2" s="101"/>
      <c r="D2" s="102"/>
    </row>
    <row r="3" spans="2:4" ht="15.6">
      <c r="B3" s="36" t="s">
        <v>0</v>
      </c>
      <c r="C3" s="103" t="s">
        <v>156</v>
      </c>
      <c r="D3" s="104"/>
    </row>
    <row r="4" spans="2:4" ht="15.6">
      <c r="B4" s="37" t="s">
        <v>1</v>
      </c>
      <c r="C4" s="98">
        <v>2025</v>
      </c>
      <c r="D4" s="99"/>
    </row>
    <row r="5" spans="2:4" ht="15.6">
      <c r="B5" s="38" t="s">
        <v>17</v>
      </c>
      <c r="C5" s="98" t="s">
        <v>146</v>
      </c>
      <c r="D5" s="99"/>
    </row>
    <row r="6" spans="2:4" ht="15.6">
      <c r="B6" s="37" t="s">
        <v>2</v>
      </c>
      <c r="C6" s="98" t="s">
        <v>158</v>
      </c>
      <c r="D6" s="99"/>
    </row>
    <row r="7" spans="2:4" ht="15.6">
      <c r="B7" s="37" t="s">
        <v>3</v>
      </c>
      <c r="C7" s="98">
        <v>11111111111</v>
      </c>
      <c r="D7" s="99"/>
    </row>
    <row r="8" spans="2:4" ht="15.6">
      <c r="B8" s="37" t="s">
        <v>4</v>
      </c>
      <c r="C8" s="98" t="s">
        <v>21</v>
      </c>
      <c r="D8" s="99"/>
    </row>
    <row r="9" spans="2:4" ht="15.6">
      <c r="B9" s="37" t="s">
        <v>5</v>
      </c>
      <c r="C9" s="55" t="s">
        <v>147</v>
      </c>
      <c r="D9" s="56">
        <v>3600</v>
      </c>
    </row>
    <row r="10" spans="2:4" ht="15.6">
      <c r="B10" s="37" t="s">
        <v>6</v>
      </c>
      <c r="C10" s="82">
        <v>600</v>
      </c>
      <c r="D10" s="83"/>
    </row>
    <row r="11" spans="2:4" ht="15.6">
      <c r="B11" s="37" t="s">
        <v>7</v>
      </c>
      <c r="C11" s="57" t="s">
        <v>23</v>
      </c>
      <c r="D11" s="58" t="s">
        <v>22</v>
      </c>
    </row>
    <row r="12" spans="2:4" ht="15.6">
      <c r="B12" s="37" t="s">
        <v>8</v>
      </c>
      <c r="C12" s="82">
        <v>1500</v>
      </c>
      <c r="D12" s="83"/>
    </row>
    <row r="13" spans="2:4" ht="15.6">
      <c r="B13" s="37" t="s">
        <v>24</v>
      </c>
      <c r="C13" s="98">
        <v>1000</v>
      </c>
      <c r="D13" s="99"/>
    </row>
    <row r="14" spans="2:4" ht="15.6">
      <c r="B14" s="37" t="s">
        <v>9</v>
      </c>
      <c r="C14" s="98" t="s">
        <v>158</v>
      </c>
      <c r="D14" s="99"/>
    </row>
    <row r="15" spans="2:4" ht="15.6">
      <c r="B15" s="37" t="s">
        <v>10</v>
      </c>
      <c r="C15" s="98" t="s">
        <v>25</v>
      </c>
      <c r="D15" s="99"/>
    </row>
    <row r="16" spans="2:4" ht="15.6">
      <c r="B16" s="39" t="s">
        <v>63</v>
      </c>
      <c r="C16" s="40" t="s">
        <v>18</v>
      </c>
      <c r="D16" s="41" t="s">
        <v>19</v>
      </c>
    </row>
    <row r="17" spans="2:4" ht="15.6">
      <c r="B17" s="37" t="s">
        <v>11</v>
      </c>
      <c r="C17" s="57" t="s">
        <v>78</v>
      </c>
      <c r="D17" s="58" t="s">
        <v>27</v>
      </c>
    </row>
    <row r="18" spans="2:4" ht="15.6">
      <c r="B18" s="37" t="s">
        <v>12</v>
      </c>
      <c r="C18" s="57" t="s">
        <v>30</v>
      </c>
      <c r="D18" s="58" t="s">
        <v>28</v>
      </c>
    </row>
    <row r="19" spans="2:4" ht="15.6">
      <c r="B19" s="37" t="s">
        <v>13</v>
      </c>
      <c r="C19" s="57" t="s">
        <v>148</v>
      </c>
      <c r="D19" s="58" t="s">
        <v>29</v>
      </c>
    </row>
    <row r="20" spans="2:4" ht="15.6">
      <c r="B20" s="37" t="s">
        <v>14</v>
      </c>
      <c r="C20" s="57" t="s">
        <v>149</v>
      </c>
      <c r="D20" s="58" t="s">
        <v>29</v>
      </c>
    </row>
    <row r="21" spans="2:4" ht="15.6">
      <c r="B21" s="95" t="s">
        <v>72</v>
      </c>
      <c r="C21" s="96"/>
      <c r="D21" s="97"/>
    </row>
    <row r="22" spans="2:4" ht="15.6">
      <c r="B22" s="37" t="s">
        <v>67</v>
      </c>
      <c r="C22" s="82">
        <v>635</v>
      </c>
      <c r="D22" s="83"/>
    </row>
    <row r="23" spans="2:4" ht="15.6">
      <c r="B23" s="37" t="s">
        <v>15</v>
      </c>
      <c r="C23" s="82">
        <v>600</v>
      </c>
      <c r="D23" s="83"/>
    </row>
    <row r="24" spans="2:4" ht="16.2" thickBot="1">
      <c r="B24" s="42" t="s">
        <v>16</v>
      </c>
      <c r="C24" s="90">
        <v>600</v>
      </c>
      <c r="D24" s="91"/>
    </row>
    <row r="25" spans="2:4" ht="15.6">
      <c r="B25" s="76" t="s">
        <v>26</v>
      </c>
      <c r="C25" s="77"/>
      <c r="D25" s="78"/>
    </row>
    <row r="26" spans="2:4" ht="66" customHeight="1" thickBot="1">
      <c r="B26" s="84" t="s">
        <v>73</v>
      </c>
      <c r="C26" s="85"/>
      <c r="D26" s="86"/>
    </row>
    <row r="27" spans="2:4" ht="15.6">
      <c r="B27" s="76" t="s">
        <v>64</v>
      </c>
      <c r="C27" s="77"/>
      <c r="D27" s="78"/>
    </row>
    <row r="28" spans="2:4" ht="42.75" customHeight="1">
      <c r="B28" s="87" t="s">
        <v>68</v>
      </c>
      <c r="C28" s="88"/>
      <c r="D28" s="89"/>
    </row>
    <row r="29" spans="2:4" ht="54.75" customHeight="1">
      <c r="B29" s="87" t="s">
        <v>69</v>
      </c>
      <c r="C29" s="88"/>
      <c r="D29" s="89"/>
    </row>
    <row r="30" spans="2:4" ht="93.75" customHeight="1" thickBot="1">
      <c r="B30" s="73" t="s">
        <v>70</v>
      </c>
      <c r="C30" s="74"/>
      <c r="D30" s="75"/>
    </row>
    <row r="31" spans="2:4" ht="15.6">
      <c r="B31" s="76" t="s">
        <v>65</v>
      </c>
      <c r="C31" s="77"/>
      <c r="D31" s="78"/>
    </row>
    <row r="32" spans="2:4" ht="66.75" customHeight="1" thickBot="1">
      <c r="B32" s="79" t="s">
        <v>66</v>
      </c>
      <c r="C32" s="80"/>
      <c r="D32" s="81"/>
    </row>
    <row r="33" spans="2:4" ht="15" customHeight="1">
      <c r="B33" s="2"/>
      <c r="C33" s="2"/>
      <c r="D33" s="2"/>
    </row>
  </sheetData>
  <sheetProtection algorithmName="SHA-512" hashValue="ll/Lz+qJVyZ/12BqVr3c3tfReC/X5NaJKIw+Cb1aE1ru2kqJDlfeiWo30YI6k1mQKMPksZ6/NIX0q2aBiNQUzQ==" saltValue="5PblMNeW90sxkcAbZLxCtA==" spinCount="100000" sheet="1" objects="1" scenarios="1"/>
  <mergeCells count="25">
    <mergeCell ref="B1:D1"/>
    <mergeCell ref="B21:D21"/>
    <mergeCell ref="B25:D25"/>
    <mergeCell ref="C8:D8"/>
    <mergeCell ref="B2:D2"/>
    <mergeCell ref="C10:D10"/>
    <mergeCell ref="C12:D12"/>
    <mergeCell ref="C13:D13"/>
    <mergeCell ref="C14:D14"/>
    <mergeCell ref="C3:D3"/>
    <mergeCell ref="C4:D4"/>
    <mergeCell ref="C5:D5"/>
    <mergeCell ref="C6:D6"/>
    <mergeCell ref="C7:D7"/>
    <mergeCell ref="C15:D15"/>
    <mergeCell ref="C22:D22"/>
    <mergeCell ref="B30:D30"/>
    <mergeCell ref="B31:D31"/>
    <mergeCell ref="B32:D32"/>
    <mergeCell ref="C23:D23"/>
    <mergeCell ref="B27:D27"/>
    <mergeCell ref="B26:D26"/>
    <mergeCell ref="B28:D28"/>
    <mergeCell ref="B29:D29"/>
    <mergeCell ref="C24:D2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Sayfa2">
    <tabColor rgb="FFFF0000"/>
    <pageSetUpPr fitToPage="1"/>
  </sheetPr>
  <dimension ref="A1:T29"/>
  <sheetViews>
    <sheetView showGridLines="0" showRowColHeaders="0" workbookViewId="0">
      <selection activeCell="F11" sqref="F11"/>
    </sheetView>
  </sheetViews>
  <sheetFormatPr defaultColWidth="0" defaultRowHeight="14.4" zeroHeight="1"/>
  <cols>
    <col min="1" max="1" width="2.88671875" style="3" customWidth="1"/>
    <col min="2" max="2" width="18.33203125" style="3" customWidth="1"/>
    <col min="3" max="4" width="9.5546875" style="3" customWidth="1"/>
    <col min="5" max="5" width="9.109375" style="3" customWidth="1"/>
    <col min="6" max="6" width="7.44140625" style="3" customWidth="1"/>
    <col min="7" max="7" width="10.109375" style="3" customWidth="1"/>
    <col min="8" max="8" width="12" style="3" customWidth="1"/>
    <col min="9" max="9" width="9.5546875" style="3" customWidth="1"/>
    <col min="10" max="10" width="12.109375" style="3" customWidth="1"/>
    <col min="11" max="11" width="13.109375" style="3" customWidth="1"/>
    <col min="12" max="12" width="7.6640625" style="3" customWidth="1"/>
    <col min="13" max="13" width="4.5546875" style="3" customWidth="1"/>
    <col min="14" max="14" width="9.5546875" style="3" customWidth="1"/>
    <col min="15" max="19" width="3.5546875" style="3" customWidth="1"/>
    <col min="20" max="20" width="2.88671875" style="3" customWidth="1"/>
    <col min="21" max="16384" width="9.109375" style="3" hidden="1"/>
  </cols>
  <sheetData>
    <row r="1" spans="2:19"/>
    <row r="2" spans="2:19">
      <c r="B2" s="4" t="s">
        <v>2</v>
      </c>
      <c r="C2" s="134" t="str">
        <f>'YOLLUK BİLGİ GİRİŞİ'!C6</f>
        <v>BURAK AĞAOĞLU</v>
      </c>
      <c r="D2" s="134"/>
      <c r="E2" s="134"/>
      <c r="F2" s="130" t="s">
        <v>61</v>
      </c>
      <c r="G2" s="131"/>
      <c r="H2" s="131"/>
      <c r="I2" s="131"/>
      <c r="J2" s="131"/>
      <c r="K2" s="131"/>
      <c r="L2" s="131"/>
      <c r="M2" s="131"/>
      <c r="N2" s="5"/>
      <c r="O2" s="6"/>
      <c r="P2" s="6"/>
      <c r="Q2" s="6"/>
      <c r="R2" s="6"/>
      <c r="S2" s="6"/>
    </row>
    <row r="3" spans="2:19">
      <c r="B3" s="4" t="s">
        <v>3</v>
      </c>
      <c r="C3" s="135">
        <f>'YOLLUK BİLGİ GİRİŞİ'!C7</f>
        <v>11111111111</v>
      </c>
      <c r="D3" s="135"/>
      <c r="E3" s="135"/>
      <c r="F3" s="130"/>
      <c r="G3" s="131"/>
      <c r="H3" s="131"/>
      <c r="I3" s="131"/>
      <c r="J3" s="131"/>
      <c r="K3" s="131"/>
      <c r="L3" s="131"/>
      <c r="M3" s="131"/>
      <c r="N3" s="5"/>
      <c r="O3" s="6"/>
      <c r="P3" s="6"/>
      <c r="Q3" s="6"/>
      <c r="R3" s="6"/>
      <c r="S3" s="6"/>
    </row>
    <row r="4" spans="2:19">
      <c r="B4" s="4" t="s">
        <v>4</v>
      </c>
      <c r="C4" s="136" t="str">
        <f>'YOLLUK BİLGİ GİRİŞİ'!C8</f>
        <v>Öğretmen</v>
      </c>
      <c r="D4" s="136"/>
      <c r="E4" s="136"/>
      <c r="F4" s="130"/>
      <c r="G4" s="131"/>
      <c r="H4" s="131"/>
      <c r="I4" s="131"/>
      <c r="J4" s="131"/>
      <c r="K4" s="131"/>
      <c r="L4" s="131"/>
      <c r="M4" s="131"/>
      <c r="N4" s="111" t="str">
        <f>'YOLLUK BİLGİ GİRİŞİ'!C3</f>
        <v>GÖLBAŞI ANADOLU LİSESİ</v>
      </c>
      <c r="O4" s="112"/>
      <c r="P4" s="112"/>
      <c r="Q4" s="112"/>
      <c r="R4" s="112"/>
      <c r="S4" s="113"/>
    </row>
    <row r="5" spans="2:19" ht="24.75" customHeight="1">
      <c r="B5" s="7" t="s">
        <v>31</v>
      </c>
      <c r="C5" s="8" t="str">
        <f>'YOLLUK BİLGİ GİRİŞİ'!C9</f>
        <v>1/4</v>
      </c>
      <c r="D5" s="137">
        <f>'YOLLUK BİLGİ GİRİŞİ'!D9</f>
        <v>3600</v>
      </c>
      <c r="E5" s="138"/>
      <c r="F5" s="130"/>
      <c r="G5" s="131"/>
      <c r="H5" s="131"/>
      <c r="I5" s="131"/>
      <c r="J5" s="131"/>
      <c r="K5" s="131"/>
      <c r="L5" s="131"/>
      <c r="M5" s="131"/>
      <c r="N5" s="114"/>
      <c r="O5" s="115"/>
      <c r="P5" s="115"/>
      <c r="Q5" s="115"/>
      <c r="R5" s="115"/>
      <c r="S5" s="116"/>
    </row>
    <row r="6" spans="2:19">
      <c r="B6" s="4" t="s">
        <v>6</v>
      </c>
      <c r="C6" s="139">
        <f>'YOLLUK BİLGİ GİRİŞİ'!C10</f>
        <v>600</v>
      </c>
      <c r="D6" s="139"/>
      <c r="E6" s="139"/>
      <c r="F6" s="132"/>
      <c r="G6" s="133"/>
      <c r="H6" s="133"/>
      <c r="I6" s="133"/>
      <c r="J6" s="133"/>
      <c r="K6" s="133"/>
      <c r="L6" s="133"/>
      <c r="M6" s="133"/>
      <c r="N6" s="117" t="s">
        <v>1</v>
      </c>
      <c r="O6" s="117"/>
      <c r="P6" s="118">
        <f>'YOLLUK BİLGİ GİRİŞİ'!C4</f>
        <v>2025</v>
      </c>
      <c r="Q6" s="118"/>
      <c r="R6" s="118"/>
      <c r="S6" s="118"/>
    </row>
    <row r="7" spans="2:19">
      <c r="B7" s="125" t="s">
        <v>62</v>
      </c>
      <c r="C7" s="125" t="s">
        <v>32</v>
      </c>
      <c r="D7" s="125"/>
      <c r="E7" s="125" t="s">
        <v>33</v>
      </c>
      <c r="F7" s="125" t="s">
        <v>34</v>
      </c>
      <c r="G7" s="125"/>
      <c r="H7" s="125"/>
      <c r="I7" s="108" t="s">
        <v>46</v>
      </c>
      <c r="J7" s="109"/>
      <c r="K7" s="125" t="s">
        <v>45</v>
      </c>
      <c r="L7" s="125"/>
      <c r="M7" s="125"/>
      <c r="N7" s="125"/>
      <c r="O7" s="119" t="s">
        <v>50</v>
      </c>
      <c r="P7" s="120"/>
      <c r="Q7" s="120"/>
      <c r="R7" s="120"/>
      <c r="S7" s="121"/>
    </row>
    <row r="8" spans="2:19">
      <c r="B8" s="125"/>
      <c r="C8" s="125"/>
      <c r="D8" s="125"/>
      <c r="E8" s="125"/>
      <c r="F8" s="125" t="s">
        <v>35</v>
      </c>
      <c r="G8" s="125" t="s">
        <v>36</v>
      </c>
      <c r="H8" s="125" t="s">
        <v>37</v>
      </c>
      <c r="I8" s="106" t="s">
        <v>47</v>
      </c>
      <c r="J8" s="106" t="s">
        <v>37</v>
      </c>
      <c r="K8" s="125" t="s">
        <v>40</v>
      </c>
      <c r="L8" s="125" t="s">
        <v>42</v>
      </c>
      <c r="M8" s="125"/>
      <c r="N8" s="125"/>
      <c r="O8" s="122"/>
      <c r="P8" s="123"/>
      <c r="Q8" s="123"/>
      <c r="R8" s="123"/>
      <c r="S8" s="124"/>
    </row>
    <row r="9" spans="2:19">
      <c r="B9" s="125"/>
      <c r="C9" s="125"/>
      <c r="D9" s="125"/>
      <c r="E9" s="125"/>
      <c r="F9" s="125"/>
      <c r="G9" s="125"/>
      <c r="H9" s="106"/>
      <c r="I9" s="107"/>
      <c r="J9" s="107"/>
      <c r="K9" s="106"/>
      <c r="L9" s="125" t="s">
        <v>44</v>
      </c>
      <c r="M9" s="106" t="s">
        <v>37</v>
      </c>
      <c r="N9" s="106"/>
      <c r="O9" s="122"/>
      <c r="P9" s="123"/>
      <c r="Q9" s="123"/>
      <c r="R9" s="123"/>
      <c r="S9" s="124"/>
    </row>
    <row r="10" spans="2:19">
      <c r="B10" s="125"/>
      <c r="C10" s="125"/>
      <c r="D10" s="125"/>
      <c r="E10" s="125"/>
      <c r="F10" s="125"/>
      <c r="G10" s="125"/>
      <c r="H10" s="9" t="s">
        <v>38</v>
      </c>
      <c r="I10" s="110"/>
      <c r="J10" s="9" t="s">
        <v>39</v>
      </c>
      <c r="K10" s="9" t="s">
        <v>41</v>
      </c>
      <c r="L10" s="125"/>
      <c r="M10" s="126" t="s">
        <v>43</v>
      </c>
      <c r="N10" s="126"/>
      <c r="O10" s="127" t="s">
        <v>48</v>
      </c>
      <c r="P10" s="128"/>
      <c r="Q10" s="128"/>
      <c r="R10" s="128"/>
      <c r="S10" s="129"/>
    </row>
    <row r="11" spans="2:19">
      <c r="B11" s="146" t="str">
        <f>CONCATENATE('YOLLUK BİLGİ GİRİŞİ'!C11,"   ","-","   ",'YOLLUK BİLGİ GİRİŞİ'!D11)</f>
        <v>ANKARA/Çankaya   -   TEKİRDAĞ/Çorlu</v>
      </c>
      <c r="C11" s="140" t="str">
        <f>IF('YOLLUK BİLGİ GİRİŞİ'!C6="","",'YOLLUK BİLGİ GİRİŞİ'!C6)</f>
        <v>BURAK AĞAOĞLU</v>
      </c>
      <c r="D11" s="140"/>
      <c r="E11" s="10" t="str">
        <f>IF(C11="","","Kendisi")</f>
        <v>Kendisi</v>
      </c>
      <c r="F11" s="11">
        <f>IF(C11="","",1)</f>
        <v>1</v>
      </c>
      <c r="G11" s="12">
        <f>IF(C11="","",$C$6*F11)</f>
        <v>600</v>
      </c>
      <c r="H11" s="13">
        <f>G11</f>
        <v>600</v>
      </c>
      <c r="I11" s="14" t="str">
        <f>IF(C11="","","Otobüs")</f>
        <v>Otobüs</v>
      </c>
      <c r="J11" s="14">
        <f>IF(C11="","",'YOLLUK BİLGİ GİRİŞİ'!$C$12)</f>
        <v>1500</v>
      </c>
      <c r="K11" s="13">
        <f>IF(C11="","",ROUND($C$6*20,2))</f>
        <v>12000</v>
      </c>
      <c r="L11" s="15">
        <f>IF(C11="","",'YOLLUK BİLGİ GİRİŞİ'!$C$13)</f>
        <v>1000</v>
      </c>
      <c r="M11" s="141">
        <f>IF(C11="","",ROUND(IF('YOLLUK BİLGİ GİRİŞİ'!C5="HAYIR",C6*L11*0.05,C6*L11*0.025),2))</f>
        <v>15000</v>
      </c>
      <c r="N11" s="141"/>
      <c r="O11" s="141">
        <f>IF(C11="","",H11+J11+K11+M11)</f>
        <v>29100</v>
      </c>
      <c r="P11" s="141"/>
      <c r="Q11" s="141"/>
      <c r="R11" s="141"/>
      <c r="S11" s="141"/>
    </row>
    <row r="12" spans="2:19">
      <c r="B12" s="147"/>
      <c r="C12" s="142" t="str">
        <f>IF('YOLLUK BİLGİ GİRİŞİ'!C17="","",'YOLLUK BİLGİ GİRİŞİ'!C17)</f>
        <v>AAAAA</v>
      </c>
      <c r="D12" s="142"/>
      <c r="E12" s="16" t="str">
        <f>IF(C12="","",'YOLLUK BİLGİ GİRİŞİ'!D17)</f>
        <v>EŞİ</v>
      </c>
      <c r="F12" s="11">
        <f>IF(C12="","",1)</f>
        <v>1</v>
      </c>
      <c r="G12" s="12">
        <f t="shared" ref="G12:G15" si="0">IF(C12="","",$C$6*F12)</f>
        <v>600</v>
      </c>
      <c r="H12" s="13">
        <f t="shared" ref="H12:H15" si="1">G12</f>
        <v>600</v>
      </c>
      <c r="I12" s="14" t="str">
        <f t="shared" ref="I12:I15" si="2">IF(C12="","","Otobüs")</f>
        <v>Otobüs</v>
      </c>
      <c r="J12" s="14">
        <f>IF(C12="","",'YOLLUK BİLGİ GİRİŞİ'!$C$12)</f>
        <v>1500</v>
      </c>
      <c r="K12" s="13">
        <f>IF(C12="","",ROUND($C$6*10,2))</f>
        <v>6000</v>
      </c>
      <c r="L12" s="13"/>
      <c r="M12" s="141"/>
      <c r="N12" s="141"/>
      <c r="O12" s="141">
        <f t="shared" ref="O12:O15" si="3">IF(C12="","",H12+J12+K12+M12)</f>
        <v>8100</v>
      </c>
      <c r="P12" s="141"/>
      <c r="Q12" s="141"/>
      <c r="R12" s="141"/>
      <c r="S12" s="141"/>
    </row>
    <row r="13" spans="2:19">
      <c r="B13" s="147"/>
      <c r="C13" s="142" t="str">
        <f>IF('YOLLUK BİLGİ GİRİŞİ'!C18="","",'YOLLUK BİLGİ GİRİŞİ'!C18)</f>
        <v>EEEEEEE</v>
      </c>
      <c r="D13" s="142"/>
      <c r="E13" s="16" t="str">
        <f>IF(C13="","",'YOLLUK BİLGİ GİRİŞİ'!D18)</f>
        <v>OĞLU</v>
      </c>
      <c r="F13" s="11">
        <f>IF(C13="","",1)</f>
        <v>1</v>
      </c>
      <c r="G13" s="12">
        <f t="shared" si="0"/>
        <v>600</v>
      </c>
      <c r="H13" s="13">
        <f t="shared" si="1"/>
        <v>600</v>
      </c>
      <c r="I13" s="14" t="str">
        <f t="shared" si="2"/>
        <v>Otobüs</v>
      </c>
      <c r="J13" s="14">
        <f>IF(C13="","",'YOLLUK BİLGİ GİRİŞİ'!$C$12)</f>
        <v>1500</v>
      </c>
      <c r="K13" s="13">
        <f t="shared" ref="K13:K15" si="4">IF(C13="","",ROUND($C$6*10,2))</f>
        <v>6000</v>
      </c>
      <c r="L13" s="13"/>
      <c r="M13" s="141"/>
      <c r="N13" s="141"/>
      <c r="O13" s="141">
        <f t="shared" si="3"/>
        <v>8100</v>
      </c>
      <c r="P13" s="141"/>
      <c r="Q13" s="141"/>
      <c r="R13" s="141"/>
      <c r="S13" s="141"/>
    </row>
    <row r="14" spans="2:19">
      <c r="B14" s="147"/>
      <c r="C14" s="142" t="str">
        <f>IF('YOLLUK BİLGİ GİRİŞİ'!C19="","",'YOLLUK BİLGİ GİRİŞİ'!C19)</f>
        <v>RRRRRRRR</v>
      </c>
      <c r="D14" s="142"/>
      <c r="E14" s="16" t="str">
        <f>IF(C14="","",'YOLLUK BİLGİ GİRİŞİ'!D19)</f>
        <v>KIZI</v>
      </c>
      <c r="F14" s="11">
        <f>IF(C14="","",1)</f>
        <v>1</v>
      </c>
      <c r="G14" s="12">
        <f t="shared" si="0"/>
        <v>600</v>
      </c>
      <c r="H14" s="13">
        <f t="shared" si="1"/>
        <v>600</v>
      </c>
      <c r="I14" s="14" t="str">
        <f t="shared" si="2"/>
        <v>Otobüs</v>
      </c>
      <c r="J14" s="14">
        <f>IF(C14="","",'YOLLUK BİLGİ GİRİŞİ'!$C$12)</f>
        <v>1500</v>
      </c>
      <c r="K14" s="13">
        <f t="shared" si="4"/>
        <v>6000</v>
      </c>
      <c r="L14" s="13"/>
      <c r="M14" s="141"/>
      <c r="N14" s="141"/>
      <c r="O14" s="141">
        <f t="shared" si="3"/>
        <v>8100</v>
      </c>
      <c r="P14" s="141"/>
      <c r="Q14" s="141"/>
      <c r="R14" s="141"/>
      <c r="S14" s="141"/>
    </row>
    <row r="15" spans="2:19">
      <c r="B15" s="148"/>
      <c r="C15" s="142" t="str">
        <f>IF('YOLLUK BİLGİ GİRİŞİ'!C20="","",'YOLLUK BİLGİ GİRİŞİ'!C20)</f>
        <v>UUUUUUUUU</v>
      </c>
      <c r="D15" s="142"/>
      <c r="E15" s="16" t="str">
        <f>IF(C15="","",'YOLLUK BİLGİ GİRİŞİ'!D20)</f>
        <v>KIZI</v>
      </c>
      <c r="F15" s="11">
        <f t="shared" ref="F15" si="5">IF(C15="","",1)</f>
        <v>1</v>
      </c>
      <c r="G15" s="12">
        <f t="shared" si="0"/>
        <v>600</v>
      </c>
      <c r="H15" s="13">
        <f t="shared" si="1"/>
        <v>600</v>
      </c>
      <c r="I15" s="14" t="str">
        <f t="shared" si="2"/>
        <v>Otobüs</v>
      </c>
      <c r="J15" s="14">
        <f>IF(C15="","",'YOLLUK BİLGİ GİRİŞİ'!$C$12)</f>
        <v>1500</v>
      </c>
      <c r="K15" s="13">
        <f t="shared" si="4"/>
        <v>6000</v>
      </c>
      <c r="L15" s="13"/>
      <c r="M15" s="141"/>
      <c r="N15" s="141"/>
      <c r="O15" s="141">
        <f t="shared" si="3"/>
        <v>8100</v>
      </c>
      <c r="P15" s="141"/>
      <c r="Q15" s="141"/>
      <c r="R15" s="141"/>
      <c r="S15" s="141"/>
    </row>
    <row r="16" spans="2:19" ht="22.5" customHeight="1">
      <c r="B16" s="156" t="s">
        <v>49</v>
      </c>
      <c r="C16" s="157"/>
      <c r="D16" s="157"/>
      <c r="E16" s="157"/>
      <c r="F16" s="157"/>
      <c r="G16" s="158"/>
      <c r="H16" s="17">
        <f>SUM(H11:H15)</f>
        <v>3000</v>
      </c>
      <c r="I16" s="18"/>
      <c r="J16" s="17">
        <f>SUM(J11:J15)</f>
        <v>7500</v>
      </c>
      <c r="K16" s="17">
        <f>SUM(K11:K15)</f>
        <v>36000</v>
      </c>
      <c r="L16" s="18"/>
      <c r="M16" s="162">
        <f>SUM(M11:N15)</f>
        <v>15000</v>
      </c>
      <c r="N16" s="163"/>
      <c r="O16" s="159">
        <f>SUM(O11:S15)</f>
        <v>61500</v>
      </c>
      <c r="P16" s="160"/>
      <c r="Q16" s="160"/>
      <c r="R16" s="160"/>
      <c r="S16" s="161"/>
    </row>
    <row r="17" spans="2:19" ht="7.5" customHeight="1">
      <c r="B17" s="19"/>
      <c r="C17" s="20"/>
      <c r="D17" s="21"/>
      <c r="E17" s="21"/>
      <c r="F17" s="21"/>
      <c r="G17" s="21"/>
      <c r="H17" s="21"/>
      <c r="I17" s="21"/>
      <c r="J17" s="21"/>
      <c r="K17" s="21"/>
      <c r="L17" s="21"/>
      <c r="M17" s="21"/>
      <c r="N17" s="21"/>
      <c r="O17" s="21"/>
      <c r="P17" s="21"/>
      <c r="Q17" s="21"/>
      <c r="R17" s="21"/>
      <c r="S17" s="22"/>
    </row>
    <row r="18" spans="2:19">
      <c r="B18" s="23"/>
      <c r="C18" s="105" t="str">
        <f>CONCATENATE('YOLLUK BİLGİ GİRİŞİ'!C11,"  ","'dan","  ",'YOLLUK BİLGİ GİRİŞİ'!D11,"  ","'a atanan"," ",'YOLLUK BİLGİ GİRİŞİ'!C6," ","ve / aile fertlerine ait sürekli görev yolluğu olarak tahakkuk eden  #","",UPPER(Yaziyla(O16)),"","#  gösterir bildirimdir.")</f>
        <v>ANKARA/Çankaya  'dan  TEKİRDAĞ/Çorlu  'a atanan BURAK AĞAOĞLU ve / aile fertlerine ait sürekli görev yolluğu olarak tahakkuk eden  #ALTMIŞBİRBİNBEŞYÜZ LİRA#  gösterir bildirimdir.</v>
      </c>
      <c r="D18" s="105"/>
      <c r="E18" s="105"/>
      <c r="F18" s="105"/>
      <c r="G18" s="105"/>
      <c r="H18" s="105"/>
      <c r="I18" s="105"/>
      <c r="J18" s="105"/>
      <c r="K18" s="105"/>
      <c r="L18" s="21"/>
      <c r="M18" s="164" t="s">
        <v>51</v>
      </c>
      <c r="N18" s="164"/>
      <c r="O18" s="165">
        <f>ROUND(O16*0.00759,2)</f>
        <v>466.79</v>
      </c>
      <c r="P18" s="165"/>
      <c r="Q18" s="165"/>
      <c r="R18" s="165"/>
      <c r="S18" s="166"/>
    </row>
    <row r="19" spans="2:19">
      <c r="B19" s="23"/>
      <c r="C19" s="105"/>
      <c r="D19" s="105"/>
      <c r="E19" s="105"/>
      <c r="F19" s="105"/>
      <c r="G19" s="105"/>
      <c r="H19" s="105"/>
      <c r="I19" s="105"/>
      <c r="J19" s="105"/>
      <c r="K19" s="105"/>
      <c r="L19" s="21"/>
      <c r="M19" s="143" t="s">
        <v>52</v>
      </c>
      <c r="N19" s="143"/>
      <c r="O19" s="144">
        <f>O16-O18</f>
        <v>61033.21</v>
      </c>
      <c r="P19" s="144"/>
      <c r="Q19" s="144"/>
      <c r="R19" s="144"/>
      <c r="S19" s="145"/>
    </row>
    <row r="20" spans="2:19" ht="23.25" customHeight="1">
      <c r="B20" s="23"/>
      <c r="C20" s="105"/>
      <c r="D20" s="105"/>
      <c r="E20" s="105"/>
      <c r="F20" s="105"/>
      <c r="G20" s="105"/>
      <c r="H20" s="105"/>
      <c r="I20" s="105"/>
      <c r="J20" s="105"/>
      <c r="K20" s="105"/>
      <c r="L20" s="21"/>
      <c r="M20" s="21"/>
      <c r="N20" s="21"/>
      <c r="O20" s="21"/>
      <c r="P20" s="21"/>
      <c r="Q20" s="21"/>
      <c r="R20" s="21"/>
      <c r="S20" s="22"/>
    </row>
    <row r="21" spans="2:19">
      <c r="B21" s="23"/>
      <c r="C21" s="24"/>
      <c r="D21" s="25"/>
      <c r="E21" s="25"/>
      <c r="F21" s="25"/>
      <c r="G21" s="26"/>
      <c r="H21" s="153" t="s">
        <v>74</v>
      </c>
      <c r="I21" s="153"/>
      <c r="J21" s="27"/>
      <c r="K21" s="21"/>
      <c r="L21" s="21"/>
      <c r="M21" s="151" t="s">
        <v>75</v>
      </c>
      <c r="N21" s="151"/>
      <c r="O21" s="151"/>
      <c r="P21" s="21"/>
      <c r="Q21" s="21"/>
      <c r="R21" s="21"/>
      <c r="S21" s="22"/>
    </row>
    <row r="22" spans="2:19">
      <c r="B22" s="23"/>
      <c r="C22" s="24"/>
      <c r="D22" s="25"/>
      <c r="E22" s="25"/>
      <c r="F22" s="25"/>
      <c r="G22" s="21"/>
      <c r="H22" s="151" t="s">
        <v>57</v>
      </c>
      <c r="I22" s="151"/>
      <c r="J22" s="21"/>
      <c r="K22" s="21"/>
      <c r="L22" s="21"/>
      <c r="M22" s="151" t="s">
        <v>55</v>
      </c>
      <c r="N22" s="151"/>
      <c r="O22" s="151"/>
      <c r="P22" s="28"/>
      <c r="Q22" s="28"/>
      <c r="R22" s="21"/>
      <c r="S22" s="22"/>
    </row>
    <row r="23" spans="2:19">
      <c r="B23" s="23"/>
      <c r="C23" s="24"/>
      <c r="D23" s="25"/>
      <c r="E23" s="25"/>
      <c r="F23" s="25"/>
      <c r="G23" s="21" t="s">
        <v>58</v>
      </c>
      <c r="H23" s="154" t="str">
        <f>'YOLLUK BİLGİ GİRİŞİ'!C14</f>
        <v>BURAK AĞAOĞLU</v>
      </c>
      <c r="I23" s="154"/>
      <c r="J23" s="21"/>
      <c r="K23" s="21"/>
      <c r="L23" s="21"/>
      <c r="M23" s="152" t="s">
        <v>56</v>
      </c>
      <c r="N23" s="152"/>
      <c r="O23" s="152"/>
      <c r="P23" s="28"/>
      <c r="Q23" s="28"/>
      <c r="R23" s="21"/>
      <c r="S23" s="22"/>
    </row>
    <row r="24" spans="2:19">
      <c r="B24" s="23"/>
      <c r="C24" s="24"/>
      <c r="D24" s="25"/>
      <c r="E24" s="25"/>
      <c r="F24" s="25"/>
      <c r="G24" s="21" t="s">
        <v>59</v>
      </c>
      <c r="H24" s="155" t="str">
        <f>'YOLLUK BİLGİ GİRİŞİ'!C15</f>
        <v>Okul Müdürü</v>
      </c>
      <c r="I24" s="155"/>
      <c r="J24" s="21"/>
      <c r="K24" s="21"/>
      <c r="L24" s="21"/>
      <c r="M24" s="21"/>
      <c r="N24" s="21"/>
      <c r="O24" s="26"/>
      <c r="P24" s="28"/>
      <c r="Q24" s="28"/>
      <c r="R24" s="21"/>
      <c r="S24" s="22"/>
    </row>
    <row r="25" spans="2:19">
      <c r="B25" s="23"/>
      <c r="C25" s="24"/>
      <c r="D25" s="25"/>
      <c r="E25" s="25"/>
      <c r="F25" s="25"/>
      <c r="G25" s="21" t="s">
        <v>60</v>
      </c>
      <c r="H25" s="21"/>
      <c r="I25" s="21"/>
      <c r="J25" s="21"/>
      <c r="K25" s="21"/>
      <c r="L25" s="21"/>
      <c r="M25" s="21"/>
      <c r="N25" s="21"/>
      <c r="O25" s="26"/>
      <c r="P25" s="28"/>
      <c r="Q25" s="28"/>
      <c r="R25" s="21"/>
      <c r="S25" s="22"/>
    </row>
    <row r="26" spans="2:19" ht="15" customHeight="1">
      <c r="B26" s="149" t="s">
        <v>53</v>
      </c>
      <c r="C26" s="150"/>
      <c r="D26" s="150"/>
      <c r="E26" s="25"/>
      <c r="F26" s="25"/>
      <c r="G26" s="21"/>
      <c r="H26" s="21"/>
      <c r="I26" s="21"/>
      <c r="J26" s="21"/>
      <c r="K26" s="21"/>
      <c r="L26" s="21"/>
      <c r="M26" s="29"/>
      <c r="N26" s="21"/>
      <c r="O26" s="21"/>
      <c r="P26" s="28"/>
      <c r="Q26" s="28"/>
      <c r="R26" s="21"/>
      <c r="S26" s="22"/>
    </row>
    <row r="27" spans="2:19">
      <c r="B27" s="149"/>
      <c r="C27" s="150"/>
      <c r="D27" s="150"/>
      <c r="E27" s="24"/>
      <c r="F27" s="24"/>
      <c r="G27" s="21"/>
      <c r="H27" s="21"/>
      <c r="I27" s="21"/>
      <c r="J27" s="21"/>
      <c r="K27" s="21"/>
      <c r="L27" s="21"/>
      <c r="M27" s="21"/>
      <c r="N27" s="21"/>
      <c r="O27" s="21"/>
      <c r="P27" s="28"/>
      <c r="Q27" s="28"/>
      <c r="R27" s="21"/>
      <c r="S27" s="22"/>
    </row>
    <row r="28" spans="2:19">
      <c r="B28" s="30"/>
      <c r="C28" s="31"/>
      <c r="D28" s="31"/>
      <c r="E28" s="31"/>
      <c r="F28" s="31"/>
      <c r="G28" s="31"/>
      <c r="H28" s="31"/>
      <c r="I28" s="31"/>
      <c r="J28" s="31"/>
      <c r="K28" s="31"/>
      <c r="L28" s="31"/>
      <c r="M28" s="31"/>
      <c r="N28" s="31"/>
      <c r="O28" s="31"/>
      <c r="P28" s="32"/>
      <c r="Q28" s="32"/>
      <c r="R28" s="31"/>
      <c r="S28" s="33"/>
    </row>
    <row r="29" spans="2:19">
      <c r="B29" s="34" t="s">
        <v>54</v>
      </c>
      <c r="C29" s="35"/>
      <c r="D29" s="35"/>
      <c r="E29" s="35"/>
      <c r="F29" s="35"/>
      <c r="G29" s="35"/>
      <c r="H29" s="35"/>
      <c r="I29" s="35"/>
      <c r="J29" s="35"/>
      <c r="K29" s="35"/>
      <c r="L29" s="35"/>
      <c r="M29" s="35"/>
      <c r="N29" s="35"/>
      <c r="O29" s="35"/>
      <c r="P29" s="35"/>
      <c r="Q29" s="35"/>
      <c r="R29" s="35"/>
      <c r="S29" s="35"/>
    </row>
  </sheetData>
  <sheetProtection algorithmName="SHA-512" hashValue="Sh9DmSm4ZlGipOSoSJxy5XrPJGgwaPwWDML3K5qUs9UTQjtHBtyPiiVoP+bK3y/iGyRJv5ZU9GrGAqpWV8qFiA==" saltValue="UcFiVAUpxlTg5D+PpioBAw==" spinCount="100000" sheet="1" objects="1" scenarios="1"/>
  <mergeCells count="59">
    <mergeCell ref="M19:N19"/>
    <mergeCell ref="O19:S19"/>
    <mergeCell ref="B11:B15"/>
    <mergeCell ref="B26:D27"/>
    <mergeCell ref="M21:O21"/>
    <mergeCell ref="M22:O22"/>
    <mergeCell ref="M23:O23"/>
    <mergeCell ref="H21:I21"/>
    <mergeCell ref="H22:I22"/>
    <mergeCell ref="H23:I23"/>
    <mergeCell ref="H24:I24"/>
    <mergeCell ref="B16:G16"/>
    <mergeCell ref="O16:S16"/>
    <mergeCell ref="M16:N16"/>
    <mergeCell ref="M18:N18"/>
    <mergeCell ref="O18:S18"/>
    <mergeCell ref="C15:D15"/>
    <mergeCell ref="M15:N15"/>
    <mergeCell ref="O15:S15"/>
    <mergeCell ref="C13:D13"/>
    <mergeCell ref="M13:N13"/>
    <mergeCell ref="O13:S13"/>
    <mergeCell ref="C14:D14"/>
    <mergeCell ref="M14:N14"/>
    <mergeCell ref="O14:S14"/>
    <mergeCell ref="C11:D11"/>
    <mergeCell ref="M11:N11"/>
    <mergeCell ref="O11:S11"/>
    <mergeCell ref="C12:D12"/>
    <mergeCell ref="M12:N12"/>
    <mergeCell ref="O12:S12"/>
    <mergeCell ref="B7:B10"/>
    <mergeCell ref="C7:D10"/>
    <mergeCell ref="E7:E10"/>
    <mergeCell ref="F7:H7"/>
    <mergeCell ref="F8:F10"/>
    <mergeCell ref="G8:G10"/>
    <mergeCell ref="H8:H9"/>
    <mergeCell ref="C2:E2"/>
    <mergeCell ref="C3:E3"/>
    <mergeCell ref="C4:E4"/>
    <mergeCell ref="D5:E5"/>
    <mergeCell ref="C6:E6"/>
    <mergeCell ref="C18:K20"/>
    <mergeCell ref="J8:J9"/>
    <mergeCell ref="I7:J7"/>
    <mergeCell ref="I8:I10"/>
    <mergeCell ref="N4:S5"/>
    <mergeCell ref="N6:O6"/>
    <mergeCell ref="P6:S6"/>
    <mergeCell ref="O7:S9"/>
    <mergeCell ref="K8:K9"/>
    <mergeCell ref="L8:N8"/>
    <mergeCell ref="L9:L10"/>
    <mergeCell ref="M9:N9"/>
    <mergeCell ref="M10:N10"/>
    <mergeCell ref="K7:N7"/>
    <mergeCell ref="O10:S10"/>
    <mergeCell ref="F2:M6"/>
  </mergeCells>
  <pageMargins left="0.74" right="0.6" top="0.87" bottom="0.74803149606299213" header="0.31496062992125984" footer="0.31496062992125984"/>
  <pageSetup paperSize="9" scale="88" orientation="landscape" horizontalDpi="1200" verticalDpi="1200" r:id="rId1"/>
</worksheet>
</file>

<file path=xl/worksheets/sheet3.xml><?xml version="1.0" encoding="utf-8"?>
<worksheet xmlns="http://schemas.openxmlformats.org/spreadsheetml/2006/main" xmlns:r="http://schemas.openxmlformats.org/officeDocument/2006/relationships">
  <sheetPr>
    <tabColor theme="1"/>
    <pageSetUpPr fitToPage="1"/>
  </sheetPr>
  <dimension ref="A1:W36"/>
  <sheetViews>
    <sheetView showGridLines="0" showRowColHeaders="0" topLeftCell="A7" workbookViewId="0">
      <selection activeCell="P8" sqref="P8:V8"/>
    </sheetView>
  </sheetViews>
  <sheetFormatPr defaultColWidth="0" defaultRowHeight="14.4" zeroHeight="1"/>
  <cols>
    <col min="1" max="1" width="2.88671875" style="43" customWidth="1"/>
    <col min="2" max="2" width="11" style="43" customWidth="1"/>
    <col min="3" max="22" width="5.109375" style="43" customWidth="1"/>
    <col min="23" max="23" width="2.88671875" style="43" customWidth="1"/>
    <col min="24" max="16384" width="9.109375" style="43" hidden="1"/>
  </cols>
  <sheetData>
    <row r="1" spans="2:22" ht="24" thickBot="1">
      <c r="B1" s="167" t="s">
        <v>76</v>
      </c>
      <c r="C1" s="167"/>
      <c r="D1" s="167"/>
      <c r="E1" s="167"/>
      <c r="F1" s="167"/>
      <c r="G1" s="167"/>
      <c r="H1" s="167"/>
      <c r="I1" s="167"/>
      <c r="J1" s="167"/>
      <c r="K1" s="167"/>
      <c r="L1" s="167"/>
      <c r="M1" s="167"/>
      <c r="N1" s="167"/>
      <c r="O1" s="167"/>
      <c r="P1" s="167"/>
      <c r="Q1" s="167"/>
      <c r="R1" s="167"/>
      <c r="S1" s="167"/>
      <c r="T1" s="167"/>
      <c r="U1" s="167"/>
      <c r="V1" s="167"/>
    </row>
    <row r="2" spans="2:22" ht="30" customHeight="1" thickTop="1">
      <c r="B2" s="168" t="s">
        <v>79</v>
      </c>
      <c r="C2" s="169"/>
      <c r="D2" s="169"/>
      <c r="E2" s="169"/>
      <c r="F2" s="169"/>
      <c r="G2" s="169"/>
      <c r="H2" s="169"/>
      <c r="I2" s="169"/>
      <c r="J2" s="169"/>
      <c r="K2" s="169"/>
      <c r="L2" s="169"/>
      <c r="M2" s="169"/>
      <c r="N2" s="169"/>
      <c r="O2" s="169"/>
      <c r="P2" s="169"/>
      <c r="Q2" s="169"/>
      <c r="R2" s="169"/>
      <c r="S2" s="169"/>
      <c r="T2" s="169"/>
      <c r="U2" s="169"/>
      <c r="V2" s="170"/>
    </row>
    <row r="3" spans="2:22" ht="22.5" customHeight="1">
      <c r="B3" s="171" t="s">
        <v>80</v>
      </c>
      <c r="C3" s="172"/>
      <c r="D3" s="172"/>
      <c r="E3" s="172"/>
      <c r="F3" s="172"/>
      <c r="G3" s="172"/>
      <c r="H3" s="172"/>
      <c r="I3" s="173" t="s">
        <v>20</v>
      </c>
      <c r="J3" s="173"/>
      <c r="K3" s="173"/>
      <c r="L3" s="173"/>
      <c r="M3" s="173"/>
      <c r="N3" s="173"/>
      <c r="O3" s="173"/>
      <c r="P3" s="173"/>
      <c r="Q3" s="173"/>
      <c r="R3" s="173"/>
      <c r="S3" s="173"/>
      <c r="T3" s="173"/>
      <c r="U3" s="173"/>
      <c r="V3" s="174"/>
    </row>
    <row r="4" spans="2:22" ht="22.5" customHeight="1">
      <c r="B4" s="171" t="s">
        <v>81</v>
      </c>
      <c r="C4" s="172"/>
      <c r="D4" s="172"/>
      <c r="E4" s="172"/>
      <c r="F4" s="172"/>
      <c r="G4" s="172"/>
      <c r="H4" s="172"/>
      <c r="I4" s="173" t="s">
        <v>124</v>
      </c>
      <c r="J4" s="173"/>
      <c r="K4" s="173"/>
      <c r="L4" s="173"/>
      <c r="M4" s="173"/>
      <c r="N4" s="173"/>
      <c r="O4" s="173"/>
      <c r="P4" s="173"/>
      <c r="Q4" s="173"/>
      <c r="R4" s="173"/>
      <c r="S4" s="173"/>
      <c r="T4" s="173"/>
      <c r="U4" s="173"/>
      <c r="V4" s="174"/>
    </row>
    <row r="5" spans="2:22" ht="22.5" customHeight="1">
      <c r="B5" s="171" t="s">
        <v>82</v>
      </c>
      <c r="C5" s="172"/>
      <c r="D5" s="172"/>
      <c r="E5" s="172"/>
      <c r="F5" s="172"/>
      <c r="G5" s="172"/>
      <c r="H5" s="172"/>
      <c r="I5" s="173" t="s">
        <v>125</v>
      </c>
      <c r="J5" s="173"/>
      <c r="K5" s="173"/>
      <c r="L5" s="173"/>
      <c r="M5" s="173"/>
      <c r="N5" s="173"/>
      <c r="O5" s="173"/>
      <c r="P5" s="173"/>
      <c r="Q5" s="173"/>
      <c r="R5" s="173"/>
      <c r="S5" s="173"/>
      <c r="T5" s="173"/>
      <c r="U5" s="173"/>
      <c r="V5" s="174"/>
    </row>
    <row r="6" spans="2:22" ht="22.5" customHeight="1">
      <c r="B6" s="171" t="s">
        <v>83</v>
      </c>
      <c r="C6" s="172"/>
      <c r="D6" s="172"/>
      <c r="E6" s="172"/>
      <c r="F6" s="172"/>
      <c r="G6" s="172"/>
      <c r="H6" s="172"/>
      <c r="I6" s="173" t="s">
        <v>126</v>
      </c>
      <c r="J6" s="173"/>
      <c r="K6" s="173"/>
      <c r="L6" s="173"/>
      <c r="M6" s="173"/>
      <c r="N6" s="173"/>
      <c r="O6" s="173"/>
      <c r="P6" s="173"/>
      <c r="Q6" s="173"/>
      <c r="R6" s="173"/>
      <c r="S6" s="173"/>
      <c r="T6" s="173"/>
      <c r="U6" s="173"/>
      <c r="V6" s="174"/>
    </row>
    <row r="7" spans="2:22" ht="14.25" customHeight="1">
      <c r="B7" s="171" t="s">
        <v>84</v>
      </c>
      <c r="C7" s="172"/>
      <c r="D7" s="172"/>
      <c r="E7" s="172"/>
      <c r="F7" s="172"/>
      <c r="G7" s="172"/>
      <c r="H7" s="172"/>
      <c r="I7" s="175" t="s">
        <v>85</v>
      </c>
      <c r="J7" s="175"/>
      <c r="K7" s="175"/>
      <c r="L7" s="175"/>
      <c r="M7" s="175"/>
      <c r="N7" s="175"/>
      <c r="O7" s="175"/>
      <c r="P7" s="175" t="s">
        <v>86</v>
      </c>
      <c r="Q7" s="175"/>
      <c r="R7" s="175"/>
      <c r="S7" s="175"/>
      <c r="T7" s="175"/>
      <c r="U7" s="175"/>
      <c r="V7" s="176"/>
    </row>
    <row r="8" spans="2:22" ht="22.5" customHeight="1">
      <c r="B8" s="171"/>
      <c r="C8" s="172"/>
      <c r="D8" s="172"/>
      <c r="E8" s="172"/>
      <c r="F8" s="172"/>
      <c r="G8" s="172"/>
      <c r="H8" s="172"/>
      <c r="I8" s="177" t="s">
        <v>123</v>
      </c>
      <c r="J8" s="177"/>
      <c r="K8" s="177"/>
      <c r="L8" s="177"/>
      <c r="M8" s="177"/>
      <c r="N8" s="177"/>
      <c r="O8" s="177"/>
      <c r="P8" s="177" t="s">
        <v>123</v>
      </c>
      <c r="Q8" s="177"/>
      <c r="R8" s="177"/>
      <c r="S8" s="177"/>
      <c r="T8" s="177"/>
      <c r="U8" s="177"/>
      <c r="V8" s="178"/>
    </row>
    <row r="9" spans="2:22" ht="48" customHeight="1">
      <c r="B9" s="171" t="s">
        <v>87</v>
      </c>
      <c r="C9" s="172"/>
      <c r="D9" s="172"/>
      <c r="E9" s="172"/>
      <c r="F9" s="172"/>
      <c r="G9" s="172"/>
      <c r="H9" s="172"/>
      <c r="I9" s="179" t="s">
        <v>122</v>
      </c>
      <c r="J9" s="179"/>
      <c r="K9" s="179"/>
      <c r="L9" s="179"/>
      <c r="M9" s="179"/>
      <c r="N9" s="179"/>
      <c r="O9" s="179"/>
      <c r="P9" s="179"/>
      <c r="Q9" s="179"/>
      <c r="R9" s="179"/>
      <c r="S9" s="179"/>
      <c r="T9" s="179"/>
      <c r="U9" s="179"/>
      <c r="V9" s="180"/>
    </row>
    <row r="10" spans="2:22" ht="22.5" customHeight="1">
      <c r="B10" s="171" t="s">
        <v>88</v>
      </c>
      <c r="C10" s="172"/>
      <c r="D10" s="172"/>
      <c r="E10" s="172"/>
      <c r="F10" s="172"/>
      <c r="G10" s="172"/>
      <c r="H10" s="172"/>
      <c r="I10" s="181" t="s">
        <v>77</v>
      </c>
      <c r="J10" s="181"/>
      <c r="K10" s="181"/>
      <c r="L10" s="181"/>
      <c r="M10" s="181"/>
      <c r="N10" s="181"/>
      <c r="O10" s="181"/>
      <c r="P10" s="181" t="s">
        <v>77</v>
      </c>
      <c r="Q10" s="181"/>
      <c r="R10" s="181"/>
      <c r="S10" s="181"/>
      <c r="T10" s="181"/>
      <c r="U10" s="181"/>
      <c r="V10" s="182"/>
    </row>
    <row r="11" spans="2:22" ht="22.5" customHeight="1">
      <c r="B11" s="171" t="s">
        <v>89</v>
      </c>
      <c r="C11" s="172"/>
      <c r="D11" s="172"/>
      <c r="E11" s="172"/>
      <c r="F11" s="172"/>
      <c r="G11" s="172"/>
      <c r="H11" s="172"/>
      <c r="I11" s="173"/>
      <c r="J11" s="173"/>
      <c r="K11" s="173"/>
      <c r="L11" s="173"/>
      <c r="M11" s="173"/>
      <c r="N11" s="173"/>
      <c r="O11" s="173"/>
      <c r="P11" s="173"/>
      <c r="Q11" s="173"/>
      <c r="R11" s="173"/>
      <c r="S11" s="173"/>
      <c r="T11" s="173"/>
      <c r="U11" s="173"/>
      <c r="V11" s="174"/>
    </row>
    <row r="12" spans="2:22" ht="22.5" customHeight="1">
      <c r="B12" s="171" t="s">
        <v>90</v>
      </c>
      <c r="C12" s="172"/>
      <c r="D12" s="172"/>
      <c r="E12" s="172"/>
      <c r="F12" s="172"/>
      <c r="G12" s="172"/>
      <c r="H12" s="172"/>
      <c r="I12" s="173"/>
      <c r="J12" s="173"/>
      <c r="K12" s="173"/>
      <c r="L12" s="173"/>
      <c r="M12" s="173"/>
      <c r="N12" s="173"/>
      <c r="O12" s="173"/>
      <c r="P12" s="173"/>
      <c r="Q12" s="173"/>
      <c r="R12" s="173"/>
      <c r="S12" s="173"/>
      <c r="T12" s="173"/>
      <c r="U12" s="173"/>
      <c r="V12" s="174"/>
    </row>
    <row r="13" spans="2:22" ht="22.5" customHeight="1">
      <c r="B13" s="171" t="s">
        <v>91</v>
      </c>
      <c r="C13" s="172"/>
      <c r="D13" s="172"/>
      <c r="E13" s="172"/>
      <c r="F13" s="172"/>
      <c r="G13" s="172"/>
      <c r="H13" s="172"/>
      <c r="I13" s="173" t="s">
        <v>92</v>
      </c>
      <c r="J13" s="173"/>
      <c r="K13" s="173"/>
      <c r="L13" s="173"/>
      <c r="M13" s="173"/>
      <c r="N13" s="173"/>
      <c r="O13" s="173"/>
      <c r="P13" s="173"/>
      <c r="Q13" s="173"/>
      <c r="R13" s="173"/>
      <c r="S13" s="173"/>
      <c r="T13" s="173"/>
      <c r="U13" s="173"/>
      <c r="V13" s="174"/>
    </row>
    <row r="14" spans="2:22" ht="22.5" customHeight="1">
      <c r="B14" s="171" t="s">
        <v>93</v>
      </c>
      <c r="C14" s="172"/>
      <c r="D14" s="172"/>
      <c r="E14" s="172"/>
      <c r="F14" s="172"/>
      <c r="G14" s="172"/>
      <c r="H14" s="172"/>
      <c r="I14" s="173"/>
      <c r="J14" s="173"/>
      <c r="K14" s="173"/>
      <c r="L14" s="173"/>
      <c r="M14" s="173"/>
      <c r="N14" s="173"/>
      <c r="O14" s="173"/>
      <c r="P14" s="173"/>
      <c r="Q14" s="173"/>
      <c r="R14" s="173"/>
      <c r="S14" s="173"/>
      <c r="T14" s="173"/>
      <c r="U14" s="173"/>
      <c r="V14" s="174"/>
    </row>
    <row r="15" spans="2:22" ht="31.5" customHeight="1">
      <c r="B15" s="171" t="s">
        <v>94</v>
      </c>
      <c r="C15" s="172"/>
      <c r="D15" s="172"/>
      <c r="E15" s="172"/>
      <c r="F15" s="172"/>
      <c r="G15" s="172"/>
      <c r="H15" s="172"/>
      <c r="I15" s="173"/>
      <c r="J15" s="173"/>
      <c r="K15" s="173"/>
      <c r="L15" s="173"/>
      <c r="M15" s="173"/>
      <c r="N15" s="173"/>
      <c r="O15" s="173"/>
      <c r="P15" s="173"/>
      <c r="Q15" s="173"/>
      <c r="R15" s="173"/>
      <c r="S15" s="173"/>
      <c r="T15" s="173"/>
      <c r="U15" s="173"/>
      <c r="V15" s="174"/>
    </row>
    <row r="16" spans="2:22" ht="31.5" customHeight="1">
      <c r="B16" s="171" t="s">
        <v>95</v>
      </c>
      <c r="C16" s="172"/>
      <c r="D16" s="172"/>
      <c r="E16" s="172"/>
      <c r="F16" s="172"/>
      <c r="G16" s="172"/>
      <c r="H16" s="172"/>
      <c r="I16" s="173"/>
      <c r="J16" s="173"/>
      <c r="K16" s="173"/>
      <c r="L16" s="173"/>
      <c r="M16" s="173"/>
      <c r="N16" s="173"/>
      <c r="O16" s="173"/>
      <c r="P16" s="173"/>
      <c r="Q16" s="173"/>
      <c r="R16" s="173"/>
      <c r="S16" s="173"/>
      <c r="T16" s="173"/>
      <c r="U16" s="173"/>
      <c r="V16" s="174"/>
    </row>
    <row r="17" spans="2:22" ht="31.5" customHeight="1">
      <c r="B17" s="171" t="s">
        <v>96</v>
      </c>
      <c r="C17" s="172"/>
      <c r="D17" s="172"/>
      <c r="E17" s="172"/>
      <c r="F17" s="172"/>
      <c r="G17" s="172"/>
      <c r="H17" s="172"/>
      <c r="I17" s="173"/>
      <c r="J17" s="173"/>
      <c r="K17" s="173"/>
      <c r="L17" s="173"/>
      <c r="M17" s="173"/>
      <c r="N17" s="173"/>
      <c r="O17" s="173"/>
      <c r="P17" s="173"/>
      <c r="Q17" s="173"/>
      <c r="R17" s="173"/>
      <c r="S17" s="173"/>
      <c r="T17" s="173"/>
      <c r="U17" s="173"/>
      <c r="V17" s="174"/>
    </row>
    <row r="18" spans="2:22" ht="31.5" customHeight="1">
      <c r="B18" s="183" t="s">
        <v>97</v>
      </c>
      <c r="C18" s="184"/>
      <c r="D18" s="184"/>
      <c r="E18" s="184"/>
      <c r="F18" s="184"/>
      <c r="G18" s="184"/>
      <c r="H18" s="185"/>
      <c r="I18" s="186" t="s">
        <v>98</v>
      </c>
      <c r="J18" s="187"/>
      <c r="K18" s="187"/>
      <c r="L18" s="187"/>
      <c r="M18" s="187"/>
      <c r="N18" s="187"/>
      <c r="O18" s="187"/>
      <c r="P18" s="187"/>
      <c r="Q18" s="187"/>
      <c r="R18" s="187"/>
      <c r="S18" s="187"/>
      <c r="T18" s="187"/>
      <c r="U18" s="187"/>
      <c r="V18" s="188"/>
    </row>
    <row r="19" spans="2:22" ht="31.5" customHeight="1">
      <c r="B19" s="171" t="s">
        <v>99</v>
      </c>
      <c r="C19" s="172"/>
      <c r="D19" s="172"/>
      <c r="E19" s="172"/>
      <c r="F19" s="172"/>
      <c r="G19" s="172"/>
      <c r="H19" s="172"/>
      <c r="I19" s="173" t="s">
        <v>100</v>
      </c>
      <c r="J19" s="173"/>
      <c r="K19" s="173"/>
      <c r="L19" s="173"/>
      <c r="M19" s="173"/>
      <c r="N19" s="173"/>
      <c r="O19" s="173"/>
      <c r="P19" s="173"/>
      <c r="Q19" s="173"/>
      <c r="R19" s="173"/>
      <c r="S19" s="173"/>
      <c r="T19" s="173"/>
      <c r="U19" s="173"/>
      <c r="V19" s="174"/>
    </row>
    <row r="20" spans="2:22" ht="31.5" customHeight="1">
      <c r="B20" s="171" t="s">
        <v>101</v>
      </c>
      <c r="C20" s="172"/>
      <c r="D20" s="172"/>
      <c r="E20" s="172"/>
      <c r="F20" s="172"/>
      <c r="G20" s="172"/>
      <c r="H20" s="172"/>
      <c r="I20" s="173" t="s">
        <v>150</v>
      </c>
      <c r="J20" s="173"/>
      <c r="K20" s="173"/>
      <c r="L20" s="173"/>
      <c r="M20" s="173"/>
      <c r="N20" s="173"/>
      <c r="O20" s="173"/>
      <c r="P20" s="173"/>
      <c r="Q20" s="173"/>
      <c r="R20" s="173"/>
      <c r="S20" s="173"/>
      <c r="T20" s="173"/>
      <c r="U20" s="173"/>
      <c r="V20" s="174"/>
    </row>
    <row r="21" spans="2:22" ht="31.5" customHeight="1">
      <c r="B21" s="171" t="s">
        <v>102</v>
      </c>
      <c r="C21" s="172"/>
      <c r="D21" s="172"/>
      <c r="E21" s="172"/>
      <c r="F21" s="172"/>
      <c r="G21" s="172"/>
      <c r="H21" s="172"/>
      <c r="I21" s="173" t="s">
        <v>103</v>
      </c>
      <c r="J21" s="173"/>
      <c r="K21" s="173"/>
      <c r="L21" s="173"/>
      <c r="M21" s="173"/>
      <c r="N21" s="173"/>
      <c r="O21" s="173"/>
      <c r="P21" s="173"/>
      <c r="Q21" s="173"/>
      <c r="R21" s="173"/>
      <c r="S21" s="173"/>
      <c r="T21" s="173"/>
      <c r="U21" s="173"/>
      <c r="V21" s="174"/>
    </row>
    <row r="22" spans="2:22" ht="22.5" customHeight="1">
      <c r="B22" s="171" t="s">
        <v>104</v>
      </c>
      <c r="C22" s="172"/>
      <c r="D22" s="172"/>
      <c r="E22" s="172"/>
      <c r="F22" s="172"/>
      <c r="G22" s="172"/>
      <c r="H22" s="172"/>
      <c r="I22" s="173" t="s">
        <v>105</v>
      </c>
      <c r="J22" s="173"/>
      <c r="K22" s="173"/>
      <c r="L22" s="173"/>
      <c r="M22" s="173"/>
      <c r="N22" s="173"/>
      <c r="O22" s="173"/>
      <c r="P22" s="173"/>
      <c r="Q22" s="173"/>
      <c r="R22" s="173"/>
      <c r="S22" s="173"/>
      <c r="T22" s="173"/>
      <c r="U22" s="173"/>
      <c r="V22" s="174"/>
    </row>
    <row r="23" spans="2:22" ht="22.5" customHeight="1">
      <c r="B23" s="171" t="s">
        <v>106</v>
      </c>
      <c r="C23" s="172"/>
      <c r="D23" s="172"/>
      <c r="E23" s="172"/>
      <c r="F23" s="172"/>
      <c r="G23" s="172"/>
      <c r="H23" s="172"/>
      <c r="I23" s="173" t="s">
        <v>105</v>
      </c>
      <c r="J23" s="173"/>
      <c r="K23" s="173"/>
      <c r="L23" s="173"/>
      <c r="M23" s="173"/>
      <c r="N23" s="173"/>
      <c r="O23" s="173"/>
      <c r="P23" s="173"/>
      <c r="Q23" s="173"/>
      <c r="R23" s="173"/>
      <c r="S23" s="173"/>
      <c r="T23" s="173"/>
      <c r="U23" s="173"/>
      <c r="V23" s="174"/>
    </row>
    <row r="24" spans="2:22" ht="22.5" customHeight="1">
      <c r="B24" s="171" t="s">
        <v>107</v>
      </c>
      <c r="C24" s="172"/>
      <c r="D24" s="172"/>
      <c r="E24" s="172"/>
      <c r="F24" s="172"/>
      <c r="G24" s="172"/>
      <c r="H24" s="172"/>
      <c r="I24" s="173" t="s">
        <v>103</v>
      </c>
      <c r="J24" s="173"/>
      <c r="K24" s="173"/>
      <c r="L24" s="173"/>
      <c r="M24" s="173"/>
      <c r="N24" s="173"/>
      <c r="O24" s="173"/>
      <c r="P24" s="173"/>
      <c r="Q24" s="173"/>
      <c r="R24" s="173"/>
      <c r="S24" s="173"/>
      <c r="T24" s="173"/>
      <c r="U24" s="173"/>
      <c r="V24" s="174"/>
    </row>
    <row r="25" spans="2:22" ht="22.5" customHeight="1">
      <c r="B25" s="171" t="s">
        <v>108</v>
      </c>
      <c r="C25" s="172"/>
      <c r="D25" s="172"/>
      <c r="E25" s="172"/>
      <c r="F25" s="172"/>
      <c r="G25" s="172"/>
      <c r="H25" s="172"/>
      <c r="I25" s="186" t="s">
        <v>103</v>
      </c>
      <c r="J25" s="187"/>
      <c r="K25" s="187"/>
      <c r="L25" s="187"/>
      <c r="M25" s="187"/>
      <c r="N25" s="187"/>
      <c r="O25" s="187"/>
      <c r="P25" s="187"/>
      <c r="Q25" s="187"/>
      <c r="R25" s="187"/>
      <c r="S25" s="187"/>
      <c r="T25" s="187"/>
      <c r="U25" s="187"/>
      <c r="V25" s="188"/>
    </row>
    <row r="26" spans="2:22" ht="22.5" customHeight="1">
      <c r="B26" s="171" t="s">
        <v>109</v>
      </c>
      <c r="C26" s="172"/>
      <c r="D26" s="172"/>
      <c r="E26" s="172"/>
      <c r="F26" s="172"/>
      <c r="G26" s="172"/>
      <c r="H26" s="172"/>
      <c r="I26" s="173" t="s">
        <v>105</v>
      </c>
      <c r="J26" s="173"/>
      <c r="K26" s="173"/>
      <c r="L26" s="173"/>
      <c r="M26" s="173"/>
      <c r="N26" s="173"/>
      <c r="O26" s="173"/>
      <c r="P26" s="173"/>
      <c r="Q26" s="173"/>
      <c r="R26" s="173"/>
      <c r="S26" s="173"/>
      <c r="T26" s="173"/>
      <c r="U26" s="173"/>
      <c r="V26" s="174"/>
    </row>
    <row r="27" spans="2:22" ht="22.5" customHeight="1">
      <c r="B27" s="171" t="s">
        <v>110</v>
      </c>
      <c r="C27" s="172"/>
      <c r="D27" s="172"/>
      <c r="E27" s="172"/>
      <c r="F27" s="172"/>
      <c r="G27" s="172"/>
      <c r="H27" s="172"/>
      <c r="I27" s="173" t="s">
        <v>151</v>
      </c>
      <c r="J27" s="173"/>
      <c r="K27" s="173"/>
      <c r="L27" s="173"/>
      <c r="M27" s="173"/>
      <c r="N27" s="173"/>
      <c r="O27" s="173"/>
      <c r="P27" s="173"/>
      <c r="Q27" s="173"/>
      <c r="R27" s="173"/>
      <c r="S27" s="173"/>
      <c r="T27" s="173"/>
      <c r="U27" s="173"/>
      <c r="V27" s="174"/>
    </row>
    <row r="28" spans="2:22" ht="22.5" customHeight="1">
      <c r="B28" s="171" t="s">
        <v>111</v>
      </c>
      <c r="C28" s="172"/>
      <c r="D28" s="172"/>
      <c r="E28" s="172"/>
      <c r="F28" s="172"/>
      <c r="G28" s="172"/>
      <c r="H28" s="172"/>
      <c r="I28" s="173" t="s">
        <v>112</v>
      </c>
      <c r="J28" s="173"/>
      <c r="K28" s="173"/>
      <c r="L28" s="173"/>
      <c r="M28" s="173"/>
      <c r="N28" s="173"/>
      <c r="O28" s="173"/>
      <c r="P28" s="173"/>
      <c r="Q28" s="173"/>
      <c r="R28" s="173"/>
      <c r="S28" s="173"/>
      <c r="T28" s="173"/>
      <c r="U28" s="173"/>
      <c r="V28" s="174"/>
    </row>
    <row r="29" spans="2:22" ht="22.5" customHeight="1">
      <c r="B29" s="171" t="s">
        <v>113</v>
      </c>
      <c r="C29" s="172"/>
      <c r="D29" s="172"/>
      <c r="E29" s="172"/>
      <c r="F29" s="172"/>
      <c r="G29" s="172"/>
      <c r="H29" s="172"/>
      <c r="I29" s="173" t="s">
        <v>114</v>
      </c>
      <c r="J29" s="173"/>
      <c r="K29" s="173"/>
      <c r="L29" s="173"/>
      <c r="M29" s="173"/>
      <c r="N29" s="173"/>
      <c r="O29" s="173"/>
      <c r="P29" s="173"/>
      <c r="Q29" s="173"/>
      <c r="R29" s="173"/>
      <c r="S29" s="173"/>
      <c r="T29" s="173"/>
      <c r="U29" s="173"/>
      <c r="V29" s="174"/>
    </row>
    <row r="30" spans="2:22" ht="45" customHeight="1">
      <c r="B30" s="45"/>
      <c r="C30" s="189" t="s">
        <v>115</v>
      </c>
      <c r="D30" s="190"/>
      <c r="E30" s="190"/>
      <c r="F30" s="190"/>
      <c r="G30" s="190"/>
      <c r="H30" s="190" t="s">
        <v>116</v>
      </c>
      <c r="I30" s="190"/>
      <c r="J30" s="190"/>
      <c r="K30" s="190"/>
      <c r="L30" s="190"/>
      <c r="M30" s="190"/>
      <c r="N30" s="190"/>
      <c r="O30" s="190"/>
      <c r="P30" s="190"/>
      <c r="Q30" s="190"/>
      <c r="R30" s="190" t="s">
        <v>117</v>
      </c>
      <c r="S30" s="190"/>
      <c r="T30" s="190"/>
      <c r="U30" s="190"/>
      <c r="V30" s="191"/>
    </row>
    <row r="31" spans="2:22" ht="22.5" customHeight="1">
      <c r="B31" s="46" t="s">
        <v>118</v>
      </c>
      <c r="C31" s="192"/>
      <c r="D31" s="192"/>
      <c r="E31" s="192"/>
      <c r="F31" s="192"/>
      <c r="G31" s="192"/>
      <c r="H31" s="192" t="s">
        <v>152</v>
      </c>
      <c r="I31" s="192"/>
      <c r="J31" s="192"/>
      <c r="K31" s="192"/>
      <c r="L31" s="192"/>
      <c r="M31" s="192"/>
      <c r="N31" s="192"/>
      <c r="O31" s="192"/>
      <c r="P31" s="192"/>
      <c r="Q31" s="192"/>
      <c r="R31" s="192" t="s">
        <v>154</v>
      </c>
      <c r="S31" s="192"/>
      <c r="T31" s="192"/>
      <c r="U31" s="192"/>
      <c r="V31" s="193"/>
    </row>
    <row r="32" spans="2:22" ht="22.5" customHeight="1">
      <c r="B32" s="72" t="s">
        <v>119</v>
      </c>
      <c r="C32" s="194"/>
      <c r="D32" s="194"/>
      <c r="E32" s="194"/>
      <c r="F32" s="194"/>
      <c r="G32" s="194"/>
      <c r="H32" s="194" t="s">
        <v>153</v>
      </c>
      <c r="I32" s="194"/>
      <c r="J32" s="194"/>
      <c r="K32" s="194"/>
      <c r="L32" s="194"/>
      <c r="M32" s="194"/>
      <c r="N32" s="194"/>
      <c r="O32" s="194"/>
      <c r="P32" s="194"/>
      <c r="Q32" s="194"/>
      <c r="R32" s="194" t="s">
        <v>155</v>
      </c>
      <c r="S32" s="194"/>
      <c r="T32" s="194"/>
      <c r="U32" s="194"/>
      <c r="V32" s="195"/>
    </row>
    <row r="33" spans="2:22" ht="22.5" customHeight="1">
      <c r="B33" s="46" t="s">
        <v>120</v>
      </c>
      <c r="C33" s="48"/>
      <c r="D33" s="48"/>
      <c r="E33" s="48"/>
      <c r="F33" s="48"/>
      <c r="G33" s="48"/>
      <c r="H33" s="48"/>
      <c r="I33" s="48"/>
      <c r="J33" s="48"/>
      <c r="K33" s="48"/>
      <c r="L33" s="48"/>
      <c r="M33" s="48"/>
      <c r="N33" s="48"/>
      <c r="O33" s="48"/>
      <c r="P33" s="48"/>
      <c r="Q33" s="48"/>
      <c r="R33" s="48"/>
      <c r="S33" s="48"/>
      <c r="T33" s="48"/>
      <c r="U33" s="48"/>
      <c r="V33" s="49"/>
    </row>
    <row r="34" spans="2:22" ht="22.5" customHeight="1">
      <c r="B34" s="46"/>
      <c r="C34" s="48"/>
      <c r="D34" s="48"/>
      <c r="E34" s="48"/>
      <c r="F34" s="48"/>
      <c r="G34" s="48"/>
      <c r="H34" s="48"/>
      <c r="I34" s="48"/>
      <c r="J34" s="48"/>
      <c r="K34" s="48"/>
      <c r="L34" s="48"/>
      <c r="M34" s="48"/>
      <c r="N34" s="48"/>
      <c r="O34" s="48"/>
      <c r="P34" s="48"/>
      <c r="Q34" s="48"/>
      <c r="R34" s="48"/>
      <c r="S34" s="48"/>
      <c r="T34" s="48"/>
      <c r="U34" s="48"/>
      <c r="V34" s="49"/>
    </row>
    <row r="35" spans="2:22" ht="15" thickBot="1">
      <c r="B35" s="47"/>
      <c r="C35" s="50"/>
      <c r="D35" s="50"/>
      <c r="E35" s="50"/>
      <c r="F35" s="50"/>
      <c r="G35" s="50"/>
      <c r="H35" s="50"/>
      <c r="I35" s="50"/>
      <c r="J35" s="50"/>
      <c r="K35" s="50"/>
      <c r="L35" s="50"/>
      <c r="M35" s="50"/>
      <c r="N35" s="50"/>
      <c r="O35" s="50"/>
      <c r="P35" s="50"/>
      <c r="Q35" s="50"/>
      <c r="R35" s="50"/>
      <c r="S35" s="50"/>
      <c r="T35" s="50"/>
      <c r="U35" s="50"/>
      <c r="V35" s="51"/>
    </row>
    <row r="36" spans="2:22" ht="15" thickTop="1">
      <c r="B36" s="44" t="s">
        <v>121</v>
      </c>
    </row>
  </sheetData>
  <sheetProtection algorithmName="SHA-512" hashValue="dAkMff7flKrrBUtwRVtkdJanRmHBdPbFgNk7qpInYUfglrfEloecnw9yUCZcZqc8Lnw7gDIVsHXVpmq00XoxLQ==" saltValue="RWt5uESzmDZGyI+9BsEryw==" spinCount="100000" sheet="1" objects="1" scenarios="1"/>
  <mergeCells count="68">
    <mergeCell ref="C31:G31"/>
    <mergeCell ref="R31:V31"/>
    <mergeCell ref="C32:G32"/>
    <mergeCell ref="R32:V32"/>
    <mergeCell ref="H31:Q31"/>
    <mergeCell ref="H32:Q32"/>
    <mergeCell ref="B29:H29"/>
    <mergeCell ref="I29:V29"/>
    <mergeCell ref="C30:G30"/>
    <mergeCell ref="R30:V30"/>
    <mergeCell ref="H30:Q30"/>
    <mergeCell ref="B26:H26"/>
    <mergeCell ref="I26:V26"/>
    <mergeCell ref="B27:H27"/>
    <mergeCell ref="I27:V27"/>
    <mergeCell ref="B28:H28"/>
    <mergeCell ref="I28:V28"/>
    <mergeCell ref="B23:H23"/>
    <mergeCell ref="I23:V23"/>
    <mergeCell ref="B24:H24"/>
    <mergeCell ref="I24:V24"/>
    <mergeCell ref="B25:H25"/>
    <mergeCell ref="I25:V25"/>
    <mergeCell ref="B20:H20"/>
    <mergeCell ref="I20:V20"/>
    <mergeCell ref="B21:H21"/>
    <mergeCell ref="I21:V21"/>
    <mergeCell ref="B22:H22"/>
    <mergeCell ref="I22:V22"/>
    <mergeCell ref="B17:H17"/>
    <mergeCell ref="I17:V17"/>
    <mergeCell ref="B18:H18"/>
    <mergeCell ref="I18:V18"/>
    <mergeCell ref="B19:H19"/>
    <mergeCell ref="I19:V19"/>
    <mergeCell ref="B14:H14"/>
    <mergeCell ref="I14:V14"/>
    <mergeCell ref="B15:H15"/>
    <mergeCell ref="I15:V15"/>
    <mergeCell ref="B16:H16"/>
    <mergeCell ref="I16:V16"/>
    <mergeCell ref="B11:H11"/>
    <mergeCell ref="I11:V11"/>
    <mergeCell ref="B12:H12"/>
    <mergeCell ref="I12:V12"/>
    <mergeCell ref="B13:H13"/>
    <mergeCell ref="I13:V13"/>
    <mergeCell ref="B9:H9"/>
    <mergeCell ref="I9:O9"/>
    <mergeCell ref="P9:V9"/>
    <mergeCell ref="B10:H10"/>
    <mergeCell ref="I10:O10"/>
    <mergeCell ref="P10:V10"/>
    <mergeCell ref="B5:H5"/>
    <mergeCell ref="I5:V5"/>
    <mergeCell ref="B6:H6"/>
    <mergeCell ref="I6:V6"/>
    <mergeCell ref="B7:H8"/>
    <mergeCell ref="I7:O7"/>
    <mergeCell ref="P7:V7"/>
    <mergeCell ref="I8:O8"/>
    <mergeCell ref="P8:V8"/>
    <mergeCell ref="B1:V1"/>
    <mergeCell ref="B2:V2"/>
    <mergeCell ref="B3:H3"/>
    <mergeCell ref="I3:V3"/>
    <mergeCell ref="B4:H4"/>
    <mergeCell ref="I4:V4"/>
  </mergeCells>
  <pageMargins left="0.43307086614173229" right="0.35433070866141736" top="0.9055118110236221" bottom="0.74803149606299213" header="0.31496062992125984" footer="0.31496062992125984"/>
  <pageSetup paperSize="9" scale="83" orientation="portrait" blackAndWhite="1" horizontalDpi="1200" verticalDpi="1200" r:id="rId1"/>
</worksheet>
</file>

<file path=xl/worksheets/sheet4.xml><?xml version="1.0" encoding="utf-8"?>
<worksheet xmlns="http://schemas.openxmlformats.org/spreadsheetml/2006/main" xmlns:r="http://schemas.openxmlformats.org/officeDocument/2006/relationships">
  <sheetPr>
    <tabColor theme="8" tint="-0.499984740745262"/>
    <pageSetUpPr fitToPage="1"/>
  </sheetPr>
  <dimension ref="A1:N23"/>
  <sheetViews>
    <sheetView showGridLines="0" showRowColHeaders="0" tabSelected="1" workbookViewId="0">
      <selection activeCell="H11" sqref="H11"/>
    </sheetView>
  </sheetViews>
  <sheetFormatPr defaultColWidth="0" defaultRowHeight="14.4" zeroHeight="1"/>
  <cols>
    <col min="1" max="1" width="2.88671875" style="35" customWidth="1"/>
    <col min="2" max="2" width="8" style="35" customWidth="1"/>
    <col min="3" max="3" width="14.33203125" style="35" customWidth="1"/>
    <col min="4" max="4" width="24.88671875" style="35" customWidth="1"/>
    <col min="5" max="5" width="6.33203125" style="35" customWidth="1"/>
    <col min="6" max="13" width="12" style="35" customWidth="1"/>
    <col min="14" max="14" width="2.88671875" style="35" customWidth="1"/>
    <col min="15" max="16384" width="9.109375" style="35" hidden="1"/>
  </cols>
  <sheetData>
    <row r="1" spans="2:13" ht="23.4">
      <c r="B1" s="198" t="s">
        <v>76</v>
      </c>
      <c r="C1" s="198"/>
      <c r="D1" s="198"/>
      <c r="E1" s="198"/>
      <c r="F1" s="198"/>
      <c r="G1" s="198"/>
      <c r="H1" s="198"/>
      <c r="I1" s="198"/>
      <c r="J1" s="198"/>
      <c r="K1" s="198"/>
      <c r="L1" s="198"/>
      <c r="M1" s="198"/>
    </row>
    <row r="2" spans="2:13" ht="23.4">
      <c r="B2" s="197" t="s">
        <v>127</v>
      </c>
      <c r="C2" s="197"/>
      <c r="D2" s="197"/>
      <c r="E2" s="197"/>
      <c r="F2" s="197"/>
      <c r="G2" s="197"/>
      <c r="H2" s="197"/>
      <c r="I2" s="197"/>
      <c r="J2" s="197"/>
      <c r="K2" s="197"/>
      <c r="L2" s="197"/>
      <c r="M2" s="197"/>
    </row>
    <row r="3" spans="2:13" ht="21">
      <c r="B3" s="199" t="s">
        <v>128</v>
      </c>
      <c r="C3" s="199"/>
      <c r="D3" s="199"/>
      <c r="E3" s="199"/>
      <c r="F3" s="199"/>
      <c r="G3" s="199"/>
      <c r="H3" s="199"/>
      <c r="I3" s="199"/>
      <c r="J3" s="199"/>
      <c r="K3" s="199"/>
      <c r="L3" s="199"/>
      <c r="M3" s="199"/>
    </row>
    <row r="4" spans="2:13">
      <c r="B4" s="59"/>
      <c r="C4" s="59"/>
      <c r="D4" s="59"/>
      <c r="E4" s="59"/>
      <c r="F4" s="59"/>
      <c r="G4" s="59"/>
      <c r="H4" s="59"/>
      <c r="I4" s="59"/>
      <c r="J4" s="59"/>
      <c r="K4" s="59"/>
      <c r="L4" s="59"/>
      <c r="M4" s="59"/>
    </row>
    <row r="5" spans="2:13" ht="23.25" customHeight="1">
      <c r="B5" s="60" t="s">
        <v>129</v>
      </c>
      <c r="C5" s="205"/>
      <c r="D5" s="205"/>
      <c r="E5" s="205"/>
      <c r="F5" s="205"/>
      <c r="G5" s="205"/>
      <c r="H5" s="205"/>
      <c r="I5" s="59"/>
      <c r="J5" s="59"/>
      <c r="K5" s="61" t="s">
        <v>142</v>
      </c>
      <c r="L5" s="202" t="str">
        <f ca="1">TEXT(TODAY(),"aaaa")&amp;" "&amp;YEAR(TODAY())</f>
        <v>Kasım 2025</v>
      </c>
      <c r="M5" s="203"/>
    </row>
    <row r="6" spans="2:13" ht="22.5" customHeight="1">
      <c r="B6" s="204" t="s">
        <v>130</v>
      </c>
      <c r="C6" s="207" t="s">
        <v>131</v>
      </c>
      <c r="D6" s="208"/>
      <c r="E6" s="208"/>
      <c r="F6" s="209"/>
      <c r="G6" s="200" t="s">
        <v>132</v>
      </c>
      <c r="H6" s="200"/>
      <c r="I6" s="200" t="s">
        <v>133</v>
      </c>
      <c r="J6" s="200"/>
      <c r="K6" s="200"/>
      <c r="L6" s="200"/>
      <c r="M6" s="201" t="s">
        <v>134</v>
      </c>
    </row>
    <row r="7" spans="2:13" ht="33.75" customHeight="1">
      <c r="B7" s="204"/>
      <c r="C7" s="62" t="s">
        <v>135</v>
      </c>
      <c r="D7" s="62" t="s">
        <v>2</v>
      </c>
      <c r="E7" s="210" t="s">
        <v>136</v>
      </c>
      <c r="F7" s="211"/>
      <c r="G7" s="62" t="s">
        <v>137</v>
      </c>
      <c r="H7" s="62" t="s">
        <v>138</v>
      </c>
      <c r="I7" s="62" t="s">
        <v>139</v>
      </c>
      <c r="J7" s="62" t="s">
        <v>140</v>
      </c>
      <c r="K7" s="62" t="s">
        <v>51</v>
      </c>
      <c r="L7" s="62" t="s">
        <v>141</v>
      </c>
      <c r="M7" s="201"/>
    </row>
    <row r="8" spans="2:13" ht="18" customHeight="1">
      <c r="B8" s="52">
        <v>1</v>
      </c>
      <c r="C8" s="52">
        <v>11111111111</v>
      </c>
      <c r="D8" s="53" t="s">
        <v>157</v>
      </c>
      <c r="E8" s="212" t="s">
        <v>123</v>
      </c>
      <c r="F8" s="213"/>
      <c r="G8" s="68">
        <v>13558</v>
      </c>
      <c r="H8" s="54">
        <v>1.0125599999999999</v>
      </c>
      <c r="I8" s="63">
        <f>ROUND(G8*H8,2)</f>
        <v>13728.29</v>
      </c>
      <c r="J8" s="63">
        <v>0</v>
      </c>
      <c r="K8" s="63">
        <f>ROUND(I8*0.00759,2)</f>
        <v>104.2</v>
      </c>
      <c r="L8" s="63">
        <f>J8+K8</f>
        <v>104.2</v>
      </c>
      <c r="M8" s="63">
        <f>I8-L8</f>
        <v>13624.09</v>
      </c>
    </row>
    <row r="9" spans="2:13" ht="18" customHeight="1">
      <c r="B9" s="68"/>
      <c r="C9" s="68"/>
      <c r="D9" s="70"/>
      <c r="E9" s="214"/>
      <c r="F9" s="215"/>
      <c r="G9" s="68"/>
      <c r="H9" s="71"/>
      <c r="I9" s="63"/>
      <c r="J9" s="63"/>
      <c r="K9" s="63"/>
      <c r="L9" s="63"/>
      <c r="M9" s="63"/>
    </row>
    <row r="10" spans="2:13" ht="18" customHeight="1">
      <c r="B10" s="68"/>
      <c r="C10" s="68"/>
      <c r="D10" s="70"/>
      <c r="E10" s="214"/>
      <c r="F10" s="215"/>
      <c r="G10" s="68"/>
      <c r="H10" s="71"/>
      <c r="I10" s="63"/>
      <c r="J10" s="63"/>
      <c r="K10" s="63"/>
      <c r="L10" s="63"/>
      <c r="M10" s="63"/>
    </row>
    <row r="11" spans="2:13" ht="18" customHeight="1">
      <c r="B11" s="68"/>
      <c r="C11" s="68"/>
      <c r="D11" s="70"/>
      <c r="E11" s="214"/>
      <c r="F11" s="215"/>
      <c r="G11" s="68"/>
      <c r="H11" s="71"/>
      <c r="I11" s="63"/>
      <c r="J11" s="63"/>
      <c r="K11" s="63"/>
      <c r="L11" s="63"/>
      <c r="M11" s="63"/>
    </row>
    <row r="12" spans="2:13" ht="18" customHeight="1">
      <c r="B12" s="68"/>
      <c r="C12" s="68"/>
      <c r="D12" s="70"/>
      <c r="E12" s="214"/>
      <c r="F12" s="215"/>
      <c r="G12" s="68"/>
      <c r="H12" s="71"/>
      <c r="I12" s="63"/>
      <c r="J12" s="63"/>
      <c r="K12" s="63"/>
      <c r="L12" s="63"/>
      <c r="M12" s="63"/>
    </row>
    <row r="13" spans="2:13" ht="22.5" customHeight="1">
      <c r="B13" s="217" t="s">
        <v>143</v>
      </c>
      <c r="C13" s="217"/>
      <c r="D13" s="217"/>
      <c r="E13" s="217"/>
      <c r="F13" s="217"/>
      <c r="G13" s="217"/>
      <c r="H13" s="217"/>
      <c r="I13" s="69">
        <f>SUM(I8:I12)</f>
        <v>13728.29</v>
      </c>
      <c r="J13" s="63">
        <f>SUM(J8:J12)</f>
        <v>0</v>
      </c>
      <c r="K13" s="63">
        <f>SUM(K8:K12)</f>
        <v>104.2</v>
      </c>
      <c r="L13" s="63">
        <f>SUM(L8:L12)</f>
        <v>104.2</v>
      </c>
      <c r="M13" s="69">
        <f>SUM(M8:M12)</f>
        <v>13624.09</v>
      </c>
    </row>
    <row r="14" spans="2:13">
      <c r="B14" s="59"/>
      <c r="C14" s="59"/>
      <c r="D14" s="59"/>
      <c r="E14" s="59"/>
      <c r="F14" s="59"/>
      <c r="G14" s="59"/>
      <c r="H14" s="59"/>
      <c r="I14" s="59"/>
      <c r="J14" s="59"/>
      <c r="K14" s="59"/>
      <c r="L14" s="59"/>
      <c r="M14" s="59"/>
    </row>
    <row r="15" spans="2:13">
      <c r="B15" s="59"/>
      <c r="C15" s="216" t="str">
        <f>CONCATENATE(C5," ","'nda görev yaparken emekliye ayrılan"," ",D8," ","'a"," ","emekli yolluğu (tazminatı) olarak tahakkuk eden  #","",UPPER(Yaziyla(I13)),"","#  gösterir bildirimdir.")</f>
        <v xml:space="preserve"> 'nda görev yaparken emekliye ayrılan BBBBBBB 'a emekli yolluğu (tazminatı) olarak tahakkuk eden  #ONÜÇBİNYEDİYÜZYİRMİSEKİZ LİRA YİRMİDOKUZ KURUŞ#  gösterir bildirimdir.</v>
      </c>
      <c r="D15" s="216"/>
      <c r="E15" s="216"/>
      <c r="F15" s="216"/>
      <c r="G15" s="216"/>
      <c r="H15" s="216"/>
      <c r="I15" s="216"/>
      <c r="J15" s="216"/>
      <c r="K15" s="216"/>
      <c r="L15" s="216"/>
      <c r="M15" s="64"/>
    </row>
    <row r="16" spans="2:13">
      <c r="B16" s="59"/>
      <c r="C16" s="216"/>
      <c r="D16" s="216"/>
      <c r="E16" s="216"/>
      <c r="F16" s="216"/>
      <c r="G16" s="216"/>
      <c r="H16" s="216"/>
      <c r="I16" s="216"/>
      <c r="J16" s="216"/>
      <c r="K16" s="216"/>
      <c r="L16" s="216"/>
      <c r="M16" s="64"/>
    </row>
    <row r="17" spans="2:13">
      <c r="B17" s="59"/>
      <c r="C17" s="59"/>
      <c r="D17" s="59"/>
      <c r="E17" s="59"/>
      <c r="F17" s="59"/>
      <c r="G17" s="59"/>
      <c r="H17" s="59"/>
      <c r="I17" s="59"/>
      <c r="J17" s="59"/>
      <c r="K17" s="59"/>
      <c r="L17" s="59"/>
      <c r="M17" s="59"/>
    </row>
    <row r="18" spans="2:13">
      <c r="B18" s="59"/>
      <c r="C18" s="59"/>
      <c r="D18" s="59"/>
      <c r="E18" s="59"/>
      <c r="F18" s="59"/>
      <c r="G18" s="59"/>
      <c r="H18" s="59"/>
      <c r="I18" s="59"/>
      <c r="J18" s="59"/>
      <c r="K18" s="59"/>
      <c r="L18" s="59"/>
      <c r="M18" s="59"/>
    </row>
    <row r="19" spans="2:13">
      <c r="B19" s="59"/>
      <c r="C19" s="59"/>
      <c r="D19" s="59"/>
      <c r="E19" s="65"/>
      <c r="F19" s="196" t="s">
        <v>144</v>
      </c>
      <c r="G19" s="196"/>
      <c r="H19" s="67"/>
      <c r="I19" s="67"/>
      <c r="J19" s="65"/>
      <c r="K19" s="196" t="s">
        <v>145</v>
      </c>
      <c r="L19" s="196"/>
      <c r="M19" s="59"/>
    </row>
    <row r="20" spans="2:13">
      <c r="B20" s="59"/>
      <c r="C20" s="59"/>
      <c r="D20" s="59"/>
      <c r="E20" s="66" t="s">
        <v>58</v>
      </c>
      <c r="F20" s="196"/>
      <c r="G20" s="196"/>
      <c r="H20" s="67"/>
      <c r="I20" s="67"/>
      <c r="J20" s="66" t="s">
        <v>58</v>
      </c>
      <c r="K20" s="196"/>
      <c r="L20" s="196"/>
      <c r="M20" s="59"/>
    </row>
    <row r="21" spans="2:13">
      <c r="B21" s="59"/>
      <c r="C21" s="59"/>
      <c r="D21" s="59"/>
      <c r="E21" s="66" t="s">
        <v>59</v>
      </c>
      <c r="F21" s="196"/>
      <c r="G21" s="196"/>
      <c r="H21" s="67"/>
      <c r="I21" s="67"/>
      <c r="J21" s="66" t="s">
        <v>59</v>
      </c>
      <c r="K21" s="196"/>
      <c r="L21" s="196"/>
      <c r="M21" s="59"/>
    </row>
    <row r="22" spans="2:13">
      <c r="B22" s="59"/>
      <c r="C22" s="59"/>
      <c r="D22" s="59"/>
      <c r="E22" s="66" t="s">
        <v>60</v>
      </c>
      <c r="F22" s="206"/>
      <c r="G22" s="206"/>
      <c r="H22" s="67"/>
      <c r="I22" s="67"/>
      <c r="J22" s="66" t="s">
        <v>60</v>
      </c>
      <c r="K22" s="206"/>
      <c r="L22" s="206"/>
      <c r="M22" s="59"/>
    </row>
    <row r="23" spans="2:13">
      <c r="B23" s="59"/>
      <c r="C23" s="59"/>
      <c r="D23" s="59"/>
      <c r="E23" s="59"/>
      <c r="F23" s="59"/>
      <c r="G23" s="59"/>
      <c r="H23" s="59"/>
      <c r="I23" s="59"/>
      <c r="J23" s="59"/>
      <c r="K23" s="59"/>
      <c r="L23" s="59"/>
      <c r="M23" s="59"/>
    </row>
  </sheetData>
  <sheetProtection algorithmName="SHA-512" hashValue="6ng0cL4aVMPpTyMhjrhtsgEzPHMurs1I2lt1LoEjv7/UPLz8YmpKl3Sa6EeEk72SU1vIzThvW7qg6IcPNBefnA==" saltValue="FIok+/Kt77RBUYOZcXP9xg==" spinCount="100000" sheet="1" objects="1" scenarios="1"/>
  <mergeCells count="26">
    <mergeCell ref="F22:G22"/>
    <mergeCell ref="K22:L22"/>
    <mergeCell ref="C6:F6"/>
    <mergeCell ref="E7:F7"/>
    <mergeCell ref="E8:F8"/>
    <mergeCell ref="E9:F9"/>
    <mergeCell ref="E10:F10"/>
    <mergeCell ref="E11:F11"/>
    <mergeCell ref="E12:F12"/>
    <mergeCell ref="C15:L16"/>
    <mergeCell ref="B13:H13"/>
    <mergeCell ref="K19:L19"/>
    <mergeCell ref="F19:G19"/>
    <mergeCell ref="F20:G20"/>
    <mergeCell ref="F21:G21"/>
    <mergeCell ref="K20:L20"/>
    <mergeCell ref="K21:L21"/>
    <mergeCell ref="B2:M2"/>
    <mergeCell ref="B1:M1"/>
    <mergeCell ref="B3:M3"/>
    <mergeCell ref="G6:H6"/>
    <mergeCell ref="I6:L6"/>
    <mergeCell ref="M6:M7"/>
    <mergeCell ref="L5:M5"/>
    <mergeCell ref="B6:B7"/>
    <mergeCell ref="C5:H5"/>
  </mergeCells>
  <pageMargins left="0.70866141732283472" right="0.70866141732283472" top="0.74803149606299213" bottom="0.74803149606299213" header="0.31496062992125984" footer="0.31496062992125984"/>
  <pageSetup paperSize="9" scale="87" orientation="landscape"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4</vt:i4>
      </vt:variant>
      <vt:variant>
        <vt:lpstr>Adlandırılmış Aralıklar</vt:lpstr>
      </vt:variant>
      <vt:variant>
        <vt:i4>3</vt:i4>
      </vt:variant>
    </vt:vector>
  </HeadingPairs>
  <TitlesOfParts>
    <vt:vector size="7" baseType="lpstr">
      <vt:lpstr>YOLLUK BİLGİ GİRİŞİ</vt:lpstr>
      <vt:lpstr>YOLLUK BİLDİRİMİ</vt:lpstr>
      <vt:lpstr>PERSONEL NAKİL BİLDİRİMİ</vt:lpstr>
      <vt:lpstr>EMEKLİ YOLLUĞU ÖDEMESİ</vt:lpstr>
      <vt:lpstr>'EMEKLİ YOLLUĞU ÖDEMESİ'!Yazdırma_Alanı</vt:lpstr>
      <vt:lpstr>'PERSONEL NAKİL BİLDİRİMİ'!Yazdırma_Alanı</vt:lpstr>
      <vt:lpstr>'YOLLUK BİLDİRİMİ'!Yazdırma_Alanı</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Burak AĞAOĞLU</cp:lastModifiedBy>
  <cp:lastPrinted>2025-01-17T07:28:31Z</cp:lastPrinted>
  <dcterms:created xsi:type="dcterms:W3CDTF">2015-06-05T18:19:34Z</dcterms:created>
  <dcterms:modified xsi:type="dcterms:W3CDTF">2025-11-15T20:49:40Z</dcterms:modified>
</cp:coreProperties>
</file>